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5015" windowHeight="12405" tabRatio="815" activeTab="5"/>
  </bookViews>
  <sheets>
    <sheet name="janeiro 2017" sheetId="23" r:id="rId1"/>
    <sheet name="Fevereiro 2017" sheetId="25" r:id="rId2"/>
    <sheet name="Março 2017" sheetId="27" r:id="rId3"/>
    <sheet name="Abril 2017" sheetId="29" r:id="rId4"/>
    <sheet name="Maio 2017" sheetId="31" r:id="rId5"/>
    <sheet name="Junho 2017" sheetId="32" r:id="rId6"/>
    <sheet name="Julho 2017" sheetId="34" r:id="rId7"/>
    <sheet name="Agosto 2017" sheetId="37" r:id="rId8"/>
    <sheet name="Setembro 2017" sheetId="38" r:id="rId9"/>
    <sheet name="Outubro 2017" sheetId="39" r:id="rId10"/>
    <sheet name="Novembro 2017" sheetId="40" r:id="rId11"/>
    <sheet name="Dezembro 2017" sheetId="41" r:id="rId12"/>
  </sheets>
  <calcPr calcId="145621"/>
</workbook>
</file>

<file path=xl/calcChain.xml><?xml version="1.0" encoding="utf-8"?>
<calcChain xmlns="http://schemas.openxmlformats.org/spreadsheetml/2006/main">
  <c r="I35" i="23" l="1"/>
  <c r="J35" i="23" s="1"/>
  <c r="W107" i="34"/>
  <c r="X106" i="34"/>
  <c r="W106" i="34"/>
  <c r="V106" i="34" s="1"/>
  <c r="T106" i="34"/>
  <c r="R106" i="34"/>
  <c r="W105" i="34"/>
  <c r="W102" i="34"/>
  <c r="X102" i="34" s="1"/>
  <c r="V102" i="34"/>
  <c r="W101" i="34"/>
  <c r="W100" i="34"/>
  <c r="X100" i="34" s="1"/>
  <c r="V100" i="34"/>
  <c r="X97" i="34"/>
  <c r="W97" i="34"/>
  <c r="V97" i="34"/>
  <c r="T97" i="34"/>
  <c r="R97" i="34"/>
  <c r="W96" i="34"/>
  <c r="Y95" i="34" s="1"/>
  <c r="V96" i="34"/>
  <c r="X95" i="34"/>
  <c r="W95" i="34"/>
  <c r="V95" i="34"/>
  <c r="R95" i="34"/>
  <c r="W92" i="34"/>
  <c r="R92" i="34"/>
  <c r="X91" i="34"/>
  <c r="W91" i="34"/>
  <c r="V91" i="34" s="1"/>
  <c r="T91" i="34"/>
  <c r="R91" i="34"/>
  <c r="W90" i="34"/>
  <c r="X90" i="34" s="1"/>
  <c r="R90" i="34"/>
  <c r="W87" i="34"/>
  <c r="V87" i="34"/>
  <c r="W86" i="34"/>
  <c r="R86" i="34" s="1"/>
  <c r="W85" i="34"/>
  <c r="V85" i="34"/>
  <c r="X82" i="34"/>
  <c r="W82" i="34"/>
  <c r="V82" i="34"/>
  <c r="T82" i="34"/>
  <c r="R82" i="34"/>
  <c r="W81" i="34"/>
  <c r="V81" i="34" s="1"/>
  <c r="X80" i="34"/>
  <c r="W80" i="34"/>
  <c r="V80" i="34"/>
  <c r="T80" i="34"/>
  <c r="R80" i="34"/>
  <c r="X77" i="34"/>
  <c r="W77" i="34"/>
  <c r="V77" i="34" s="1"/>
  <c r="T77" i="34"/>
  <c r="R77" i="34"/>
  <c r="X76" i="34"/>
  <c r="W76" i="34"/>
  <c r="V76" i="34"/>
  <c r="T76" i="34"/>
  <c r="R76" i="34"/>
  <c r="Y75" i="34"/>
  <c r="X75" i="34"/>
  <c r="Z75" i="34" s="1"/>
  <c r="W75" i="34"/>
  <c r="V75" i="34" s="1"/>
  <c r="T75" i="34"/>
  <c r="R75" i="34"/>
  <c r="X72" i="34"/>
  <c r="W72" i="34"/>
  <c r="R72" i="34"/>
  <c r="X71" i="34"/>
  <c r="W71" i="34"/>
  <c r="V71" i="34" s="1"/>
  <c r="T71" i="34"/>
  <c r="R71" i="34"/>
  <c r="W70" i="34"/>
  <c r="V70" i="34" s="1"/>
  <c r="X67" i="34"/>
  <c r="W67" i="34"/>
  <c r="V67" i="34"/>
  <c r="T67" i="34"/>
  <c r="R67" i="34"/>
  <c r="W66" i="34"/>
  <c r="V66" i="34"/>
  <c r="T66" i="34"/>
  <c r="Y65" i="34"/>
  <c r="X65" i="34"/>
  <c r="W65" i="34"/>
  <c r="V65" i="34"/>
  <c r="T65" i="34"/>
  <c r="R65" i="34"/>
  <c r="X62" i="34"/>
  <c r="W62" i="34"/>
  <c r="V62" i="34" s="1"/>
  <c r="T62" i="34"/>
  <c r="R62" i="34"/>
  <c r="X61" i="34"/>
  <c r="W61" i="34"/>
  <c r="V61" i="34"/>
  <c r="T61" i="34"/>
  <c r="R61" i="34"/>
  <c r="W60" i="34"/>
  <c r="V60" i="34" s="1"/>
  <c r="T60" i="34"/>
  <c r="X57" i="34"/>
  <c r="W57" i="34"/>
  <c r="V57" i="34"/>
  <c r="T57" i="34"/>
  <c r="R57" i="34"/>
  <c r="W56" i="34"/>
  <c r="X56" i="34" s="1"/>
  <c r="V56" i="34"/>
  <c r="T56" i="34"/>
  <c r="Y55" i="34"/>
  <c r="X55" i="34"/>
  <c r="Z55" i="34" s="1"/>
  <c r="W55" i="34"/>
  <c r="V55" i="34"/>
  <c r="T55" i="34"/>
  <c r="R55" i="34"/>
  <c r="W52" i="34"/>
  <c r="T52" i="34" s="1"/>
  <c r="X51" i="34"/>
  <c r="W51" i="34"/>
  <c r="V51" i="34"/>
  <c r="T51" i="34"/>
  <c r="R51" i="34"/>
  <c r="W50" i="34"/>
  <c r="Y50" i="34" s="1"/>
  <c r="W47" i="34"/>
  <c r="X47" i="34" s="1"/>
  <c r="V47" i="34"/>
  <c r="W46" i="34"/>
  <c r="T46" i="34" s="1"/>
  <c r="W45" i="34"/>
  <c r="X45" i="34" s="1"/>
  <c r="V45" i="34"/>
  <c r="X42" i="34"/>
  <c r="W42" i="34"/>
  <c r="V42" i="34"/>
  <c r="T42" i="34"/>
  <c r="R42" i="34"/>
  <c r="W41" i="34"/>
  <c r="X41" i="34" s="1"/>
  <c r="V41" i="34"/>
  <c r="T41" i="34"/>
  <c r="Y40" i="34"/>
  <c r="X40" i="34"/>
  <c r="Z40" i="34" s="1"/>
  <c r="W40" i="34"/>
  <c r="V40" i="34"/>
  <c r="T40" i="34"/>
  <c r="R40" i="34"/>
  <c r="W37" i="34"/>
  <c r="T37" i="34" s="1"/>
  <c r="X36" i="34"/>
  <c r="W36" i="34"/>
  <c r="V36" i="34"/>
  <c r="T36" i="34"/>
  <c r="R36" i="34"/>
  <c r="W35" i="34"/>
  <c r="Y35" i="34" s="1"/>
  <c r="W32" i="34"/>
  <c r="X32" i="34" s="1"/>
  <c r="V32" i="34"/>
  <c r="W31" i="34"/>
  <c r="T31" i="34" s="1"/>
  <c r="W30" i="34"/>
  <c r="X30" i="34" s="1"/>
  <c r="V30" i="34"/>
  <c r="W27" i="34"/>
  <c r="X27" i="34" s="1"/>
  <c r="V27" i="34"/>
  <c r="T27" i="34"/>
  <c r="J27" i="34"/>
  <c r="I27" i="34"/>
  <c r="H27" i="34"/>
  <c r="F27" i="34"/>
  <c r="D27" i="34"/>
  <c r="W26" i="34"/>
  <c r="X26" i="34" s="1"/>
  <c r="V26" i="34"/>
  <c r="T26" i="34"/>
  <c r="I26" i="34"/>
  <c r="J26" i="34" s="1"/>
  <c r="H26" i="34"/>
  <c r="Y25" i="34"/>
  <c r="Z25" i="34" s="1"/>
  <c r="W25" i="34"/>
  <c r="X25" i="34" s="1"/>
  <c r="V25" i="34"/>
  <c r="T25" i="34"/>
  <c r="K25" i="34"/>
  <c r="L25" i="34" s="1"/>
  <c r="J25" i="34"/>
  <c r="I25" i="34"/>
  <c r="H25" i="34"/>
  <c r="F25" i="34"/>
  <c r="D25" i="34"/>
  <c r="W22" i="34"/>
  <c r="T22" i="34" s="1"/>
  <c r="I22" i="34"/>
  <c r="J22" i="34" s="1"/>
  <c r="H22" i="34"/>
  <c r="W21" i="34"/>
  <c r="T21" i="34" s="1"/>
  <c r="J21" i="34"/>
  <c r="I21" i="34"/>
  <c r="H21" i="34"/>
  <c r="F21" i="34"/>
  <c r="D21" i="34"/>
  <c r="W20" i="34"/>
  <c r="Y20" i="34" s="1"/>
  <c r="Z20" i="34" s="1"/>
  <c r="I20" i="34"/>
  <c r="J20" i="34" s="1"/>
  <c r="H20" i="34"/>
  <c r="W17" i="34"/>
  <c r="X17" i="34" s="1"/>
  <c r="V17" i="34"/>
  <c r="T17" i="34"/>
  <c r="J17" i="34"/>
  <c r="I17" i="34"/>
  <c r="H17" i="34"/>
  <c r="F17" i="34"/>
  <c r="D17" i="34"/>
  <c r="W16" i="34"/>
  <c r="X16" i="34" s="1"/>
  <c r="V16" i="34"/>
  <c r="T16" i="34"/>
  <c r="I16" i="34"/>
  <c r="J16" i="34" s="1"/>
  <c r="H16" i="34"/>
  <c r="Y15" i="34"/>
  <c r="Z15" i="34" s="1"/>
  <c r="W15" i="34"/>
  <c r="X15" i="34" s="1"/>
  <c r="Y17" i="34" s="1"/>
  <c r="Z17" i="34" s="1"/>
  <c r="V15" i="34"/>
  <c r="T15" i="34"/>
  <c r="K15" i="34"/>
  <c r="L15" i="34" s="1"/>
  <c r="J15" i="34"/>
  <c r="K17" i="34" s="1"/>
  <c r="L17" i="34" s="1"/>
  <c r="I15" i="34"/>
  <c r="H15" i="34"/>
  <c r="F15" i="34"/>
  <c r="D15" i="34"/>
  <c r="W12" i="34"/>
  <c r="T12" i="34" s="1"/>
  <c r="I12" i="34"/>
  <c r="J12" i="34" s="1"/>
  <c r="H12" i="34"/>
  <c r="W11" i="34"/>
  <c r="T11" i="34" s="1"/>
  <c r="J11" i="34"/>
  <c r="I11" i="34"/>
  <c r="H11" i="34"/>
  <c r="F11" i="34"/>
  <c r="D11" i="34"/>
  <c r="W10" i="34"/>
  <c r="Y10" i="34" s="1"/>
  <c r="Z10" i="34" s="1"/>
  <c r="I10" i="34"/>
  <c r="J10" i="34" s="1"/>
  <c r="K12" i="34" s="1"/>
  <c r="L12" i="34" s="1"/>
  <c r="H10" i="34"/>
  <c r="W7" i="34"/>
  <c r="X7" i="34" s="1"/>
  <c r="V7" i="34"/>
  <c r="T7" i="34"/>
  <c r="J7" i="34"/>
  <c r="I7" i="34"/>
  <c r="H7" i="34"/>
  <c r="F7" i="34"/>
  <c r="D7" i="34"/>
  <c r="W6" i="34"/>
  <c r="X6" i="34" s="1"/>
  <c r="V6" i="34"/>
  <c r="T6" i="34"/>
  <c r="I6" i="34"/>
  <c r="J6" i="34" s="1"/>
  <c r="H6" i="34"/>
  <c r="Y5" i="34"/>
  <c r="Z5" i="34" s="1"/>
  <c r="W5" i="34"/>
  <c r="X5" i="34" s="1"/>
  <c r="Y7" i="34" s="1"/>
  <c r="Z7" i="34" s="1"/>
  <c r="V5" i="34"/>
  <c r="T5" i="34"/>
  <c r="K5" i="34"/>
  <c r="L5" i="34" s="1"/>
  <c r="J5" i="34"/>
  <c r="K7" i="34" s="1"/>
  <c r="L7" i="34" s="1"/>
  <c r="I5" i="34"/>
  <c r="H5" i="34" s="1"/>
  <c r="F5" i="34"/>
  <c r="D5" i="34"/>
  <c r="W102" i="32"/>
  <c r="X102" i="32" s="1"/>
  <c r="V102" i="32"/>
  <c r="W101" i="32"/>
  <c r="W100" i="32"/>
  <c r="X100" i="32" s="1"/>
  <c r="V100" i="32"/>
  <c r="X97" i="32"/>
  <c r="W97" i="32"/>
  <c r="V97" i="32" s="1"/>
  <c r="T97" i="32"/>
  <c r="R97" i="32"/>
  <c r="X96" i="32"/>
  <c r="W96" i="32"/>
  <c r="V96" i="32"/>
  <c r="T96" i="32"/>
  <c r="R96" i="32"/>
  <c r="Y95" i="32"/>
  <c r="X95" i="32"/>
  <c r="W95" i="32"/>
  <c r="V95" i="32" s="1"/>
  <c r="T95" i="32"/>
  <c r="R95" i="32"/>
  <c r="W92" i="32"/>
  <c r="X91" i="32"/>
  <c r="W91" i="32"/>
  <c r="V91" i="32" s="1"/>
  <c r="T91" i="32"/>
  <c r="R91" i="32"/>
  <c r="X90" i="32"/>
  <c r="W90" i="32"/>
  <c r="R90" i="32"/>
  <c r="W87" i="32"/>
  <c r="V87" i="32" s="1"/>
  <c r="X86" i="32"/>
  <c r="W86" i="32"/>
  <c r="R86" i="32" s="1"/>
  <c r="W85" i="32"/>
  <c r="V85" i="32" s="1"/>
  <c r="X82" i="32"/>
  <c r="W82" i="32"/>
  <c r="V82" i="32"/>
  <c r="T82" i="32"/>
  <c r="R82" i="32"/>
  <c r="W81" i="32"/>
  <c r="V81" i="32" s="1"/>
  <c r="Y80" i="32"/>
  <c r="X80" i="32"/>
  <c r="W80" i="32"/>
  <c r="V80" i="32"/>
  <c r="T80" i="32"/>
  <c r="R80" i="32"/>
  <c r="X77" i="32"/>
  <c r="W77" i="32"/>
  <c r="V77" i="32" s="1"/>
  <c r="T77" i="32"/>
  <c r="R77" i="32"/>
  <c r="X76" i="32"/>
  <c r="W76" i="32"/>
  <c r="V76" i="32"/>
  <c r="T76" i="32"/>
  <c r="R76" i="32"/>
  <c r="Y75" i="32"/>
  <c r="X75" i="32"/>
  <c r="Z75" i="32" s="1"/>
  <c r="W75" i="32"/>
  <c r="V75" i="32" s="1"/>
  <c r="R75" i="32"/>
  <c r="W72" i="32"/>
  <c r="V72" i="32" s="1"/>
  <c r="W71" i="32"/>
  <c r="R71" i="32" s="1"/>
  <c r="W70" i="32"/>
  <c r="V70" i="32"/>
  <c r="X67" i="32"/>
  <c r="W67" i="32"/>
  <c r="V67" i="32"/>
  <c r="T67" i="32"/>
  <c r="R67" i="32"/>
  <c r="W66" i="32"/>
  <c r="V66" i="32" s="1"/>
  <c r="X65" i="32"/>
  <c r="W65" i="32"/>
  <c r="V65" i="32"/>
  <c r="T65" i="32"/>
  <c r="R65" i="32"/>
  <c r="X62" i="32"/>
  <c r="W62" i="32"/>
  <c r="V62" i="32" s="1"/>
  <c r="T62" i="32"/>
  <c r="R62" i="32"/>
  <c r="X61" i="32"/>
  <c r="W61" i="32"/>
  <c r="V61" i="32"/>
  <c r="T61" i="32"/>
  <c r="R61" i="32"/>
  <c r="Y60" i="32"/>
  <c r="X60" i="32"/>
  <c r="Z60" i="32" s="1"/>
  <c r="W60" i="32"/>
  <c r="V60" i="32" s="1"/>
  <c r="T60" i="32"/>
  <c r="R60" i="32"/>
  <c r="X57" i="32"/>
  <c r="W57" i="32"/>
  <c r="R57" i="32" s="1"/>
  <c r="I57" i="32"/>
  <c r="H57" i="32" s="1"/>
  <c r="X56" i="32"/>
  <c r="W56" i="32"/>
  <c r="R56" i="32"/>
  <c r="J56" i="32"/>
  <c r="I56" i="32"/>
  <c r="H56" i="32" s="1"/>
  <c r="F56" i="32"/>
  <c r="D56" i="32"/>
  <c r="X55" i="32"/>
  <c r="W55" i="32"/>
  <c r="R55" i="32" s="1"/>
  <c r="I55" i="32"/>
  <c r="H55" i="32" s="1"/>
  <c r="Y52" i="32"/>
  <c r="Z52" i="32" s="1"/>
  <c r="X52" i="32"/>
  <c r="W52" i="32"/>
  <c r="V52" i="32"/>
  <c r="T52" i="32"/>
  <c r="R52" i="32"/>
  <c r="J52" i="32"/>
  <c r="I52" i="32"/>
  <c r="H52" i="32" s="1"/>
  <c r="F52" i="32"/>
  <c r="D52" i="32"/>
  <c r="X51" i="32"/>
  <c r="W51" i="32"/>
  <c r="V51" i="32"/>
  <c r="T51" i="32"/>
  <c r="R51" i="32"/>
  <c r="I51" i="32"/>
  <c r="H51" i="32" s="1"/>
  <c r="Y50" i="32"/>
  <c r="Z50" i="32" s="1"/>
  <c r="X50" i="32"/>
  <c r="W50" i="32"/>
  <c r="V50" i="32"/>
  <c r="T50" i="32"/>
  <c r="R50" i="32"/>
  <c r="I50" i="32"/>
  <c r="H50" i="32" s="1"/>
  <c r="X47" i="32"/>
  <c r="W47" i="32"/>
  <c r="T47" i="32" s="1"/>
  <c r="I47" i="32"/>
  <c r="H47" i="32" s="1"/>
  <c r="F47" i="32"/>
  <c r="X46" i="32"/>
  <c r="W46" i="32"/>
  <c r="T46" i="32" s="1"/>
  <c r="R46" i="32"/>
  <c r="J46" i="32"/>
  <c r="I46" i="32"/>
  <c r="H46" i="32" s="1"/>
  <c r="D46" i="32"/>
  <c r="X45" i="32"/>
  <c r="W45" i="32"/>
  <c r="V45" i="32"/>
  <c r="R45" i="32"/>
  <c r="I45" i="32"/>
  <c r="H45" i="32" s="1"/>
  <c r="Y42" i="32"/>
  <c r="Z42" i="32" s="1"/>
  <c r="X42" i="32"/>
  <c r="W42" i="32"/>
  <c r="V42" i="32" s="1"/>
  <c r="T42" i="32"/>
  <c r="R42" i="32"/>
  <c r="J42" i="32"/>
  <c r="I42" i="32"/>
  <c r="H42" i="32" s="1"/>
  <c r="D42" i="32"/>
  <c r="X41" i="32"/>
  <c r="W41" i="32"/>
  <c r="V41" i="32" s="1"/>
  <c r="T41" i="32"/>
  <c r="R41" i="32"/>
  <c r="J41" i="32"/>
  <c r="I41" i="32"/>
  <c r="H41" i="32"/>
  <c r="F41" i="32"/>
  <c r="D41" i="32"/>
  <c r="Y40" i="32"/>
  <c r="Z40" i="32" s="1"/>
  <c r="X40" i="32"/>
  <c r="W40" i="32"/>
  <c r="V40" i="32" s="1"/>
  <c r="T40" i="32"/>
  <c r="R40" i="32"/>
  <c r="J40" i="32"/>
  <c r="K42" i="32" s="1"/>
  <c r="L42" i="32" s="1"/>
  <c r="I40" i="32"/>
  <c r="H40" i="32" s="1"/>
  <c r="D40" i="32"/>
  <c r="W37" i="32"/>
  <c r="V37" i="32" s="1"/>
  <c r="X36" i="32"/>
  <c r="W36" i="32"/>
  <c r="V36" i="32" s="1"/>
  <c r="R36" i="32"/>
  <c r="W35" i="32"/>
  <c r="V35" i="32" s="1"/>
  <c r="X32" i="32"/>
  <c r="W32" i="32"/>
  <c r="V32" i="32"/>
  <c r="T32" i="32"/>
  <c r="R32" i="32"/>
  <c r="W31" i="32"/>
  <c r="V31" i="32" s="1"/>
  <c r="X30" i="32"/>
  <c r="W30" i="32"/>
  <c r="V30" i="32"/>
  <c r="R30" i="32"/>
  <c r="X27" i="32"/>
  <c r="W27" i="32"/>
  <c r="V27" i="32" s="1"/>
  <c r="R27" i="32"/>
  <c r="X26" i="32"/>
  <c r="W26" i="32"/>
  <c r="V26" i="32" s="1"/>
  <c r="T26" i="32"/>
  <c r="R26" i="32"/>
  <c r="X25" i="32"/>
  <c r="Z25" i="32" s="1"/>
  <c r="W25" i="32"/>
  <c r="V25" i="32" s="1"/>
  <c r="R25" i="32"/>
  <c r="W22" i="32"/>
  <c r="V22" i="32" s="1"/>
  <c r="X21" i="32"/>
  <c r="W21" i="32"/>
  <c r="V21" i="32" s="1"/>
  <c r="R21" i="32"/>
  <c r="W20" i="32"/>
  <c r="V20" i="32" s="1"/>
  <c r="X17" i="32"/>
  <c r="W17" i="32"/>
  <c r="V17" i="32"/>
  <c r="T17" i="32"/>
  <c r="R17" i="32"/>
  <c r="W16" i="32"/>
  <c r="V16" i="32" s="1"/>
  <c r="X15" i="32"/>
  <c r="W15" i="32"/>
  <c r="V15" i="32"/>
  <c r="T15" i="32"/>
  <c r="R15" i="32"/>
  <c r="Y12" i="32"/>
  <c r="Z12" i="32" s="1"/>
  <c r="X12" i="32"/>
  <c r="W12" i="32"/>
  <c r="V12" i="32" s="1"/>
  <c r="T12" i="32"/>
  <c r="R12" i="32"/>
  <c r="X11" i="32"/>
  <c r="W11" i="32"/>
  <c r="V11" i="32"/>
  <c r="T11" i="32"/>
  <c r="R11" i="32"/>
  <c r="Y10" i="32"/>
  <c r="X10" i="32"/>
  <c r="Z10" i="32" s="1"/>
  <c r="W10" i="32"/>
  <c r="V10" i="32" s="1"/>
  <c r="T10" i="32"/>
  <c r="R10" i="32"/>
  <c r="X7" i="32"/>
  <c r="W7" i="32"/>
  <c r="V7" i="32" s="1"/>
  <c r="R7" i="32"/>
  <c r="X6" i="32"/>
  <c r="W6" i="32"/>
  <c r="V6" i="32" s="1"/>
  <c r="T6" i="32"/>
  <c r="R6" i="32"/>
  <c r="X5" i="32"/>
  <c r="W5" i="32"/>
  <c r="V5" i="32" s="1"/>
  <c r="X112" i="31"/>
  <c r="W112" i="31"/>
  <c r="V112" i="31"/>
  <c r="T112" i="31"/>
  <c r="R112" i="31"/>
  <c r="W111" i="31"/>
  <c r="X110" i="31"/>
  <c r="W110" i="31"/>
  <c r="V110" i="31"/>
  <c r="T110" i="31"/>
  <c r="R110" i="31"/>
  <c r="Y107" i="31"/>
  <c r="Z107" i="31" s="1"/>
  <c r="X107" i="31"/>
  <c r="W107" i="31"/>
  <c r="V107" i="31" s="1"/>
  <c r="T107" i="31"/>
  <c r="R107" i="31"/>
  <c r="X106" i="31"/>
  <c r="W106" i="31"/>
  <c r="V106" i="31"/>
  <c r="T106" i="31"/>
  <c r="R106" i="31"/>
  <c r="Y105" i="31"/>
  <c r="X105" i="31"/>
  <c r="Z105" i="31" s="1"/>
  <c r="W105" i="31"/>
  <c r="V105" i="31" s="1"/>
  <c r="T105" i="31"/>
  <c r="R105" i="31"/>
  <c r="X102" i="31"/>
  <c r="W102" i="31"/>
  <c r="V102" i="31" s="1"/>
  <c r="R102" i="31"/>
  <c r="X101" i="31"/>
  <c r="W101" i="31"/>
  <c r="V101" i="31" s="1"/>
  <c r="T101" i="31"/>
  <c r="R101" i="31"/>
  <c r="X100" i="31"/>
  <c r="W100" i="31"/>
  <c r="V100" i="31" s="1"/>
  <c r="R100" i="31"/>
  <c r="W97" i="31"/>
  <c r="X96" i="31"/>
  <c r="W96" i="31"/>
  <c r="V96" i="31" s="1"/>
  <c r="R96" i="31"/>
  <c r="W95" i="31"/>
  <c r="X92" i="31"/>
  <c r="W92" i="31"/>
  <c r="V92" i="31"/>
  <c r="T92" i="31"/>
  <c r="R92" i="31"/>
  <c r="W91" i="31"/>
  <c r="X90" i="31"/>
  <c r="W90" i="31"/>
  <c r="V90" i="31"/>
  <c r="R90" i="31"/>
  <c r="X87" i="31"/>
  <c r="W87" i="31"/>
  <c r="V87" i="31" s="1"/>
  <c r="R87" i="31"/>
  <c r="X86" i="31"/>
  <c r="W86" i="31"/>
  <c r="V86" i="31" s="1"/>
  <c r="T86" i="31"/>
  <c r="R86" i="31"/>
  <c r="W85" i="31"/>
  <c r="R85" i="31"/>
  <c r="W82" i="31"/>
  <c r="V82" i="31"/>
  <c r="X81" i="31"/>
  <c r="W81" i="31"/>
  <c r="R81" i="31"/>
  <c r="W80" i="31"/>
  <c r="V80" i="31" s="1"/>
  <c r="X77" i="31"/>
  <c r="W77" i="31"/>
  <c r="V77" i="31"/>
  <c r="T77" i="31"/>
  <c r="R77" i="31"/>
  <c r="W76" i="31"/>
  <c r="V76" i="31"/>
  <c r="Y75" i="31"/>
  <c r="X75" i="31"/>
  <c r="W75" i="31"/>
  <c r="V75" i="31"/>
  <c r="T75" i="31"/>
  <c r="R75" i="31"/>
  <c r="X72" i="31"/>
  <c r="Y72" i="31" s="1"/>
  <c r="Z72" i="31" s="1"/>
  <c r="W72" i="31"/>
  <c r="V72" i="31" s="1"/>
  <c r="T72" i="31"/>
  <c r="R72" i="31"/>
  <c r="X71" i="31"/>
  <c r="W71" i="31"/>
  <c r="V71" i="31"/>
  <c r="T71" i="31"/>
  <c r="R71" i="31"/>
  <c r="Y70" i="31"/>
  <c r="X70" i="31"/>
  <c r="W70" i="31"/>
  <c r="V70" i="31" s="1"/>
  <c r="T70" i="31"/>
  <c r="R70" i="31"/>
  <c r="W67" i="31"/>
  <c r="X67" i="31" s="1"/>
  <c r="R67" i="31"/>
  <c r="X66" i="31"/>
  <c r="W66" i="31"/>
  <c r="V66" i="31" s="1"/>
  <c r="T66" i="31"/>
  <c r="R66" i="31"/>
  <c r="X65" i="31"/>
  <c r="W65" i="31"/>
  <c r="X62" i="31"/>
  <c r="W62" i="31"/>
  <c r="V62" i="31"/>
  <c r="T62" i="31"/>
  <c r="R62" i="31"/>
  <c r="W61" i="31"/>
  <c r="V61" i="31"/>
  <c r="Y60" i="31"/>
  <c r="X60" i="31"/>
  <c r="W60" i="31"/>
  <c r="V60" i="31"/>
  <c r="T60" i="31"/>
  <c r="R60" i="31"/>
  <c r="X57" i="31"/>
  <c r="Y57" i="31" s="1"/>
  <c r="Z57" i="31" s="1"/>
  <c r="W57" i="31"/>
  <c r="V57" i="31" s="1"/>
  <c r="T57" i="31"/>
  <c r="R57" i="31"/>
  <c r="X56" i="31"/>
  <c r="W56" i="31"/>
  <c r="V56" i="31"/>
  <c r="T56" i="31"/>
  <c r="R56" i="31"/>
  <c r="Y55" i="31"/>
  <c r="X55" i="31"/>
  <c r="W55" i="31"/>
  <c r="V55" i="31" s="1"/>
  <c r="T55" i="31"/>
  <c r="R55" i="31"/>
  <c r="W52" i="31"/>
  <c r="X52" i="31" s="1"/>
  <c r="R52" i="31"/>
  <c r="X51" i="31"/>
  <c r="W51" i="31"/>
  <c r="V51" i="31" s="1"/>
  <c r="T51" i="31"/>
  <c r="R51" i="31"/>
  <c r="X50" i="31"/>
  <c r="W50" i="31"/>
  <c r="R50" i="31"/>
  <c r="W47" i="31"/>
  <c r="V47" i="31" s="1"/>
  <c r="J47" i="31"/>
  <c r="I47" i="31"/>
  <c r="H47" i="31"/>
  <c r="F47" i="31"/>
  <c r="D47" i="31"/>
  <c r="W46" i="31"/>
  <c r="V46" i="31"/>
  <c r="I46" i="31"/>
  <c r="D46" i="31" s="1"/>
  <c r="W45" i="31"/>
  <c r="V45" i="31" s="1"/>
  <c r="K45" i="31"/>
  <c r="L45" i="31" s="1"/>
  <c r="J45" i="31"/>
  <c r="I45" i="31"/>
  <c r="H45" i="31"/>
  <c r="F45" i="31"/>
  <c r="D45" i="31"/>
  <c r="W42" i="31"/>
  <c r="V42" i="31" s="1"/>
  <c r="J42" i="31"/>
  <c r="I42" i="31"/>
  <c r="F42" i="31" s="1"/>
  <c r="D42" i="31"/>
  <c r="X41" i="31"/>
  <c r="W41" i="31"/>
  <c r="V41" i="31" s="1"/>
  <c r="R41" i="31"/>
  <c r="J41" i="31"/>
  <c r="I41" i="31"/>
  <c r="H41" i="31"/>
  <c r="F41" i="31"/>
  <c r="D41" i="31"/>
  <c r="W40" i="31"/>
  <c r="V40" i="31" s="1"/>
  <c r="T40" i="31"/>
  <c r="I40" i="31"/>
  <c r="H40" i="31" s="1"/>
  <c r="W37" i="31"/>
  <c r="T37" i="31"/>
  <c r="J37" i="31"/>
  <c r="I37" i="31"/>
  <c r="H37" i="31"/>
  <c r="F37" i="31"/>
  <c r="D37" i="31"/>
  <c r="W36" i="31"/>
  <c r="T36" i="31" s="1"/>
  <c r="V36" i="31"/>
  <c r="I36" i="31"/>
  <c r="F36" i="31" s="1"/>
  <c r="H36" i="31"/>
  <c r="W35" i="31"/>
  <c r="V35" i="31" s="1"/>
  <c r="K35" i="31"/>
  <c r="L35" i="31" s="1"/>
  <c r="J35" i="31"/>
  <c r="I35" i="31"/>
  <c r="H35" i="31"/>
  <c r="F35" i="31"/>
  <c r="D35" i="31"/>
  <c r="W32" i="31"/>
  <c r="V32" i="31" s="1"/>
  <c r="J32" i="31"/>
  <c r="I32" i="31"/>
  <c r="F32" i="31" s="1"/>
  <c r="D32" i="31"/>
  <c r="X31" i="31"/>
  <c r="W31" i="31"/>
  <c r="V31" i="31" s="1"/>
  <c r="T31" i="31"/>
  <c r="R31" i="31"/>
  <c r="J31" i="31"/>
  <c r="I31" i="31"/>
  <c r="H31" i="31"/>
  <c r="F31" i="31"/>
  <c r="D31" i="31"/>
  <c r="X30" i="31"/>
  <c r="W30" i="31"/>
  <c r="V30" i="31" s="1"/>
  <c r="T30" i="31"/>
  <c r="R30" i="31"/>
  <c r="I30" i="31"/>
  <c r="K30" i="31" s="1"/>
  <c r="L30" i="31" s="1"/>
  <c r="W27" i="31"/>
  <c r="X27" i="31" s="1"/>
  <c r="V27" i="31"/>
  <c r="J27" i="31"/>
  <c r="I27" i="31"/>
  <c r="H27" i="31"/>
  <c r="F27" i="31"/>
  <c r="D27" i="31"/>
  <c r="W26" i="31"/>
  <c r="X26" i="31" s="1"/>
  <c r="V26" i="31"/>
  <c r="I26" i="31"/>
  <c r="F26" i="31" s="1"/>
  <c r="W25" i="31"/>
  <c r="X25" i="31" s="1"/>
  <c r="V25" i="31"/>
  <c r="K25" i="31"/>
  <c r="L25" i="31" s="1"/>
  <c r="J25" i="31"/>
  <c r="I25" i="31"/>
  <c r="H25" i="31"/>
  <c r="F25" i="31"/>
  <c r="D25" i="31"/>
  <c r="X22" i="31"/>
  <c r="W22" i="31"/>
  <c r="V22" i="31" s="1"/>
  <c r="T22" i="31"/>
  <c r="R22" i="31"/>
  <c r="I22" i="31"/>
  <c r="F22" i="31" s="1"/>
  <c r="X21" i="31"/>
  <c r="W21" i="31"/>
  <c r="V21" i="31" s="1"/>
  <c r="T21" i="31"/>
  <c r="R21" i="31"/>
  <c r="J21" i="31"/>
  <c r="I21" i="31"/>
  <c r="H21" i="31"/>
  <c r="F21" i="31"/>
  <c r="D21" i="31"/>
  <c r="Y20" i="31"/>
  <c r="X20" i="31"/>
  <c r="Z20" i="31" s="1"/>
  <c r="W20" i="31"/>
  <c r="V20" i="31" s="1"/>
  <c r="T20" i="31"/>
  <c r="R20" i="31"/>
  <c r="I20" i="31"/>
  <c r="K20" i="31" s="1"/>
  <c r="L20" i="31" s="1"/>
  <c r="W17" i="31"/>
  <c r="X17" i="31" s="1"/>
  <c r="V17" i="31"/>
  <c r="J17" i="31"/>
  <c r="I17" i="31"/>
  <c r="H17" i="31"/>
  <c r="F17" i="31"/>
  <c r="D17" i="31"/>
  <c r="W16" i="31"/>
  <c r="X16" i="31" s="1"/>
  <c r="V16" i="31"/>
  <c r="I16" i="31"/>
  <c r="F16" i="31" s="1"/>
  <c r="W15" i="31"/>
  <c r="X15" i="31" s="1"/>
  <c r="V15" i="31"/>
  <c r="J15" i="31"/>
  <c r="I15" i="31"/>
  <c r="H15" i="31" s="1"/>
  <c r="F15" i="31"/>
  <c r="D15" i="31"/>
  <c r="W12" i="31"/>
  <c r="T12" i="31" s="1"/>
  <c r="I12" i="31"/>
  <c r="J12" i="31" s="1"/>
  <c r="H12" i="31"/>
  <c r="W11" i="31"/>
  <c r="T11" i="31" s="1"/>
  <c r="J11" i="31"/>
  <c r="I11" i="31"/>
  <c r="H11" i="31" s="1"/>
  <c r="F11" i="31"/>
  <c r="D11" i="31"/>
  <c r="W10" i="31"/>
  <c r="Y10" i="31" s="1"/>
  <c r="I10" i="31"/>
  <c r="J10" i="31" s="1"/>
  <c r="K12" i="31" s="1"/>
  <c r="L12" i="31" s="1"/>
  <c r="H10" i="31"/>
  <c r="Y7" i="31"/>
  <c r="Z7" i="31" s="1"/>
  <c r="X7" i="31"/>
  <c r="W7" i="31"/>
  <c r="V7" i="31"/>
  <c r="T7" i="31"/>
  <c r="R7" i="31"/>
  <c r="J7" i="31"/>
  <c r="I7" i="31"/>
  <c r="H7" i="31" s="1"/>
  <c r="F7" i="31"/>
  <c r="D7" i="31"/>
  <c r="X6" i="31"/>
  <c r="W6" i="31"/>
  <c r="V6" i="31"/>
  <c r="T6" i="31"/>
  <c r="R6" i="31"/>
  <c r="I6" i="31"/>
  <c r="J6" i="31" s="1"/>
  <c r="H6" i="31"/>
  <c r="Z5" i="31"/>
  <c r="Y5" i="31"/>
  <c r="X5" i="31"/>
  <c r="W5" i="31"/>
  <c r="V5" i="31"/>
  <c r="T5" i="31"/>
  <c r="R5" i="31"/>
  <c r="K5" i="31"/>
  <c r="L5" i="31" s="1"/>
  <c r="J5" i="31"/>
  <c r="I5" i="31"/>
  <c r="H5" i="31" s="1"/>
  <c r="F5" i="31"/>
  <c r="D5" i="31"/>
  <c r="W87" i="29"/>
  <c r="V87" i="29" s="1"/>
  <c r="J87" i="29"/>
  <c r="I87" i="29"/>
  <c r="H87" i="29"/>
  <c r="F87" i="29"/>
  <c r="D87" i="29"/>
  <c r="W86" i="29"/>
  <c r="T86" i="29"/>
  <c r="J86" i="29"/>
  <c r="I86" i="29"/>
  <c r="F86" i="29" s="1"/>
  <c r="D86" i="29"/>
  <c r="W85" i="29"/>
  <c r="V85" i="29"/>
  <c r="T85" i="29"/>
  <c r="J85" i="29"/>
  <c r="K87" i="29" s="1"/>
  <c r="L87" i="29" s="1"/>
  <c r="I85" i="29"/>
  <c r="H85" i="29"/>
  <c r="F85" i="29"/>
  <c r="D85" i="29"/>
  <c r="X82" i="29"/>
  <c r="W82" i="29"/>
  <c r="V82" i="29" s="1"/>
  <c r="T82" i="29"/>
  <c r="R82" i="29"/>
  <c r="I82" i="29"/>
  <c r="F82" i="29" s="1"/>
  <c r="W81" i="29"/>
  <c r="V81" i="29" s="1"/>
  <c r="J81" i="29"/>
  <c r="I81" i="29"/>
  <c r="H81" i="29"/>
  <c r="F81" i="29"/>
  <c r="D81" i="29"/>
  <c r="Y80" i="29"/>
  <c r="X80" i="29"/>
  <c r="W80" i="29"/>
  <c r="V80" i="29" s="1"/>
  <c r="R80" i="29"/>
  <c r="J80" i="29"/>
  <c r="I80" i="29"/>
  <c r="H80" i="29"/>
  <c r="D80" i="29"/>
  <c r="W77" i="29"/>
  <c r="V77" i="29" s="1"/>
  <c r="J77" i="29"/>
  <c r="I77" i="29"/>
  <c r="H77" i="29"/>
  <c r="F77" i="29"/>
  <c r="D77" i="29"/>
  <c r="W76" i="29"/>
  <c r="T76" i="29"/>
  <c r="J76" i="29"/>
  <c r="I76" i="29"/>
  <c r="F76" i="29" s="1"/>
  <c r="D76" i="29"/>
  <c r="W75" i="29"/>
  <c r="V75" i="29"/>
  <c r="T75" i="29"/>
  <c r="J75" i="29"/>
  <c r="K77" i="29" s="1"/>
  <c r="L77" i="29" s="1"/>
  <c r="I75" i="29"/>
  <c r="H75" i="29"/>
  <c r="F75" i="29"/>
  <c r="D75" i="29"/>
  <c r="X72" i="29"/>
  <c r="W72" i="29"/>
  <c r="V72" i="29" s="1"/>
  <c r="T72" i="29"/>
  <c r="R72" i="29"/>
  <c r="I72" i="29"/>
  <c r="F72" i="29" s="1"/>
  <c r="W71" i="29"/>
  <c r="V71" i="29" s="1"/>
  <c r="J71" i="29"/>
  <c r="I71" i="29"/>
  <c r="H71" i="29"/>
  <c r="F71" i="29"/>
  <c r="D71" i="29"/>
  <c r="X70" i="29"/>
  <c r="W70" i="29"/>
  <c r="V70" i="29"/>
  <c r="T70" i="29"/>
  <c r="R70" i="29"/>
  <c r="K70" i="29"/>
  <c r="L70" i="29" s="1"/>
  <c r="J70" i="29"/>
  <c r="I70" i="29"/>
  <c r="H70" i="29" s="1"/>
  <c r="F70" i="29"/>
  <c r="D70" i="29"/>
  <c r="X67" i="29"/>
  <c r="W67" i="29"/>
  <c r="T67" i="29" s="1"/>
  <c r="R67" i="29"/>
  <c r="I67" i="29"/>
  <c r="J67" i="29" s="1"/>
  <c r="X66" i="29"/>
  <c r="W66" i="29"/>
  <c r="T66" i="29" s="1"/>
  <c r="R66" i="29"/>
  <c r="J66" i="29"/>
  <c r="I66" i="29"/>
  <c r="H66" i="29" s="1"/>
  <c r="F66" i="29"/>
  <c r="D66" i="29"/>
  <c r="X65" i="29"/>
  <c r="Y67" i="29" s="1"/>
  <c r="Z67" i="29" s="1"/>
  <c r="W65" i="29"/>
  <c r="Y65" i="29" s="1"/>
  <c r="Z65" i="29" s="1"/>
  <c r="R65" i="29"/>
  <c r="I65" i="29"/>
  <c r="J65" i="29" s="1"/>
  <c r="Z62" i="29"/>
  <c r="Y62" i="29"/>
  <c r="X62" i="29"/>
  <c r="W62" i="29"/>
  <c r="V62" i="29"/>
  <c r="T62" i="29"/>
  <c r="R62" i="29"/>
  <c r="J62" i="29"/>
  <c r="I62" i="29"/>
  <c r="H62" i="29" s="1"/>
  <c r="F62" i="29"/>
  <c r="D62" i="29"/>
  <c r="X61" i="29"/>
  <c r="W61" i="29"/>
  <c r="V61" i="29"/>
  <c r="T61" i="29"/>
  <c r="R61" i="29"/>
  <c r="I61" i="29"/>
  <c r="J61" i="29" s="1"/>
  <c r="Z60" i="29"/>
  <c r="Y60" i="29"/>
  <c r="X60" i="29"/>
  <c r="W60" i="29"/>
  <c r="V60" i="29"/>
  <c r="R60" i="29"/>
  <c r="J60" i="29"/>
  <c r="I60" i="29"/>
  <c r="K60" i="29" s="1"/>
  <c r="L60" i="29" s="1"/>
  <c r="D60" i="29"/>
  <c r="W57" i="29"/>
  <c r="X57" i="29" s="1"/>
  <c r="J57" i="29"/>
  <c r="I57" i="29"/>
  <c r="H57" i="29"/>
  <c r="F57" i="29"/>
  <c r="D57" i="29"/>
  <c r="W56" i="29"/>
  <c r="X56" i="29" s="1"/>
  <c r="J56" i="29"/>
  <c r="K57" i="29" s="1"/>
  <c r="L57" i="29" s="1"/>
  <c r="I56" i="29"/>
  <c r="F56" i="29" s="1"/>
  <c r="D56" i="29"/>
  <c r="W55" i="29"/>
  <c r="X55" i="29" s="1"/>
  <c r="L55" i="29"/>
  <c r="K55" i="29"/>
  <c r="J55" i="29"/>
  <c r="I55" i="29"/>
  <c r="H55" i="29"/>
  <c r="F55" i="29"/>
  <c r="D55" i="29"/>
  <c r="Y52" i="29"/>
  <c r="Z52" i="29" s="1"/>
  <c r="X52" i="29"/>
  <c r="W52" i="29"/>
  <c r="V52" i="29" s="1"/>
  <c r="T52" i="29"/>
  <c r="R52" i="29"/>
  <c r="J52" i="29"/>
  <c r="I52" i="29"/>
  <c r="F52" i="29" s="1"/>
  <c r="D52" i="29"/>
  <c r="X51" i="29"/>
  <c r="W51" i="29"/>
  <c r="V51" i="29" s="1"/>
  <c r="T51" i="29"/>
  <c r="R51" i="29"/>
  <c r="J51" i="29"/>
  <c r="I51" i="29"/>
  <c r="H51" i="29"/>
  <c r="F51" i="29"/>
  <c r="D51" i="29"/>
  <c r="Y50" i="29"/>
  <c r="X50" i="29"/>
  <c r="Z50" i="29" s="1"/>
  <c r="W50" i="29"/>
  <c r="V50" i="29" s="1"/>
  <c r="T50" i="29"/>
  <c r="R50" i="29"/>
  <c r="J50" i="29"/>
  <c r="K52" i="29" s="1"/>
  <c r="L52" i="29" s="1"/>
  <c r="I50" i="29"/>
  <c r="K50" i="29" s="1"/>
  <c r="L50" i="29" s="1"/>
  <c r="D50" i="29"/>
  <c r="W47" i="29"/>
  <c r="X47" i="29" s="1"/>
  <c r="J47" i="29"/>
  <c r="I47" i="29"/>
  <c r="H47" i="29"/>
  <c r="F47" i="29"/>
  <c r="D47" i="29"/>
  <c r="W46" i="29"/>
  <c r="X46" i="29" s="1"/>
  <c r="J46" i="29"/>
  <c r="K47" i="29" s="1"/>
  <c r="L47" i="29" s="1"/>
  <c r="I46" i="29"/>
  <c r="F46" i="29" s="1"/>
  <c r="D46" i="29"/>
  <c r="W45" i="29"/>
  <c r="X45" i="29" s="1"/>
  <c r="L45" i="29"/>
  <c r="K45" i="29"/>
  <c r="J45" i="29"/>
  <c r="I45" i="29"/>
  <c r="H45" i="29"/>
  <c r="F45" i="29"/>
  <c r="D45" i="29"/>
  <c r="Y42" i="29"/>
  <c r="Z42" i="29" s="1"/>
  <c r="X42" i="29"/>
  <c r="W42" i="29"/>
  <c r="V42" i="29" s="1"/>
  <c r="T42" i="29"/>
  <c r="R42" i="29"/>
  <c r="J42" i="29"/>
  <c r="I42" i="29"/>
  <c r="F42" i="29" s="1"/>
  <c r="D42" i="29"/>
  <c r="X41" i="29"/>
  <c r="W41" i="29"/>
  <c r="V41" i="29" s="1"/>
  <c r="T41" i="29"/>
  <c r="R41" i="29"/>
  <c r="J41" i="29"/>
  <c r="I41" i="29"/>
  <c r="H41" i="29"/>
  <c r="F41" i="29"/>
  <c r="D41" i="29"/>
  <c r="Y40" i="29"/>
  <c r="Z40" i="29" s="1"/>
  <c r="X40" i="29"/>
  <c r="W40" i="29"/>
  <c r="V40" i="29" s="1"/>
  <c r="T40" i="29"/>
  <c r="R40" i="29"/>
  <c r="J40" i="29"/>
  <c r="K42" i="29" s="1"/>
  <c r="L42" i="29" s="1"/>
  <c r="I40" i="29"/>
  <c r="K40" i="29" s="1"/>
  <c r="L40" i="29" s="1"/>
  <c r="D40" i="29"/>
  <c r="W37" i="29"/>
  <c r="X37" i="29" s="1"/>
  <c r="J37" i="29"/>
  <c r="I37" i="29"/>
  <c r="H37" i="29"/>
  <c r="F37" i="29"/>
  <c r="D37" i="29"/>
  <c r="W36" i="29"/>
  <c r="X36" i="29" s="1"/>
  <c r="J36" i="29"/>
  <c r="K37" i="29" s="1"/>
  <c r="L37" i="29" s="1"/>
  <c r="I36" i="29"/>
  <c r="F36" i="29" s="1"/>
  <c r="D36" i="29"/>
  <c r="W35" i="29"/>
  <c r="X35" i="29" s="1"/>
  <c r="L35" i="29"/>
  <c r="K35" i="29"/>
  <c r="J35" i="29"/>
  <c r="I35" i="29"/>
  <c r="H35" i="29"/>
  <c r="F35" i="29"/>
  <c r="D35" i="29"/>
  <c r="Y32" i="29"/>
  <c r="Z32" i="29" s="1"/>
  <c r="X32" i="29"/>
  <c r="W32" i="29"/>
  <c r="V32" i="29" s="1"/>
  <c r="T32" i="29"/>
  <c r="R32" i="29"/>
  <c r="J32" i="29"/>
  <c r="I32" i="29"/>
  <c r="F32" i="29" s="1"/>
  <c r="D32" i="29"/>
  <c r="X31" i="29"/>
  <c r="W31" i="29"/>
  <c r="V31" i="29" s="1"/>
  <c r="T31" i="29"/>
  <c r="R31" i="29"/>
  <c r="J31" i="29"/>
  <c r="I31" i="29"/>
  <c r="H31" i="29"/>
  <c r="F31" i="29"/>
  <c r="D31" i="29"/>
  <c r="Y30" i="29"/>
  <c r="Z30" i="29" s="1"/>
  <c r="X30" i="29"/>
  <c r="W30" i="29"/>
  <c r="V30" i="29" s="1"/>
  <c r="T30" i="29"/>
  <c r="R30" i="29"/>
  <c r="J30" i="29"/>
  <c r="K32" i="29" s="1"/>
  <c r="L32" i="29" s="1"/>
  <c r="I30" i="29"/>
  <c r="K30" i="29" s="1"/>
  <c r="L30" i="29" s="1"/>
  <c r="D30" i="29"/>
  <c r="W27" i="29"/>
  <c r="X27" i="29" s="1"/>
  <c r="J27" i="29"/>
  <c r="I27" i="29"/>
  <c r="H27" i="29"/>
  <c r="F27" i="29"/>
  <c r="D27" i="29"/>
  <c r="W26" i="29"/>
  <c r="X26" i="29" s="1"/>
  <c r="J26" i="29"/>
  <c r="K27" i="29" s="1"/>
  <c r="L27" i="29" s="1"/>
  <c r="I26" i="29"/>
  <c r="F26" i="29" s="1"/>
  <c r="D26" i="29"/>
  <c r="W25" i="29"/>
  <c r="X25" i="29" s="1"/>
  <c r="L25" i="29"/>
  <c r="K25" i="29"/>
  <c r="J25" i="29"/>
  <c r="I25" i="29"/>
  <c r="H25" i="29"/>
  <c r="F25" i="29"/>
  <c r="D25" i="29"/>
  <c r="Y22" i="29"/>
  <c r="Z22" i="29" s="1"/>
  <c r="X22" i="29"/>
  <c r="W22" i="29"/>
  <c r="V22" i="29" s="1"/>
  <c r="T22" i="29"/>
  <c r="R22" i="29"/>
  <c r="J22" i="29"/>
  <c r="I22" i="29"/>
  <c r="F22" i="29" s="1"/>
  <c r="D22" i="29"/>
  <c r="X21" i="29"/>
  <c r="W21" i="29"/>
  <c r="V21" i="29" s="1"/>
  <c r="T21" i="29"/>
  <c r="R21" i="29"/>
  <c r="J21" i="29"/>
  <c r="I21" i="29"/>
  <c r="H21" i="29"/>
  <c r="F21" i="29"/>
  <c r="D21" i="29"/>
  <c r="Y20" i="29"/>
  <c r="X20" i="29"/>
  <c r="Z20" i="29" s="1"/>
  <c r="W20" i="29"/>
  <c r="V20" i="29" s="1"/>
  <c r="R20" i="29"/>
  <c r="I20" i="29"/>
  <c r="J20" i="29" s="1"/>
  <c r="K22" i="29" s="1"/>
  <c r="L22" i="29" s="1"/>
  <c r="Z17" i="29"/>
  <c r="Y17" i="29"/>
  <c r="X17" i="29"/>
  <c r="W17" i="29"/>
  <c r="V17" i="29"/>
  <c r="T17" i="29"/>
  <c r="R17" i="29"/>
  <c r="J17" i="29"/>
  <c r="I17" i="29"/>
  <c r="H17" i="29" s="1"/>
  <c r="F17" i="29"/>
  <c r="D17" i="29"/>
  <c r="X16" i="29"/>
  <c r="W16" i="29"/>
  <c r="V16" i="29"/>
  <c r="T16" i="29"/>
  <c r="R16" i="29"/>
  <c r="I16" i="29"/>
  <c r="J16" i="29" s="1"/>
  <c r="K17" i="29" s="1"/>
  <c r="L17" i="29" s="1"/>
  <c r="Z15" i="29"/>
  <c r="Y15" i="29"/>
  <c r="X15" i="29"/>
  <c r="W15" i="29"/>
  <c r="V15" i="29"/>
  <c r="T15" i="29"/>
  <c r="R15" i="29"/>
  <c r="K15" i="29"/>
  <c r="L15" i="29" s="1"/>
  <c r="J15" i="29"/>
  <c r="I15" i="29"/>
  <c r="H15" i="29" s="1"/>
  <c r="F15" i="29"/>
  <c r="D15" i="29"/>
  <c r="X12" i="29"/>
  <c r="W12" i="29"/>
  <c r="T12" i="29" s="1"/>
  <c r="R12" i="29"/>
  <c r="I12" i="29"/>
  <c r="J12" i="29" s="1"/>
  <c r="X11" i="29"/>
  <c r="W11" i="29"/>
  <c r="T11" i="29" s="1"/>
  <c r="R11" i="29"/>
  <c r="J11" i="29"/>
  <c r="I11" i="29"/>
  <c r="H11" i="29" s="1"/>
  <c r="F11" i="29"/>
  <c r="D11" i="29"/>
  <c r="X10" i="29"/>
  <c r="Y12" i="29" s="1"/>
  <c r="Z12" i="29" s="1"/>
  <c r="W10" i="29"/>
  <c r="Y10" i="29" s="1"/>
  <c r="R10" i="29"/>
  <c r="I10" i="29"/>
  <c r="J10" i="29" s="1"/>
  <c r="K12" i="29" s="1"/>
  <c r="L12" i="29" s="1"/>
  <c r="Z7" i="29"/>
  <c r="Y7" i="29"/>
  <c r="X7" i="29"/>
  <c r="W7" i="29"/>
  <c r="V7" i="29"/>
  <c r="T7" i="29"/>
  <c r="R7" i="29"/>
  <c r="J7" i="29"/>
  <c r="I7" i="29"/>
  <c r="H7" i="29" s="1"/>
  <c r="F7" i="29"/>
  <c r="D7" i="29"/>
  <c r="X6" i="29"/>
  <c r="W6" i="29"/>
  <c r="V6" i="29"/>
  <c r="T6" i="29"/>
  <c r="R6" i="29"/>
  <c r="I6" i="29"/>
  <c r="J6" i="29" s="1"/>
  <c r="K7" i="29" s="1"/>
  <c r="L7" i="29" s="1"/>
  <c r="Z5" i="29"/>
  <c r="Y5" i="29"/>
  <c r="X5" i="29"/>
  <c r="W5" i="29"/>
  <c r="V5" i="29"/>
  <c r="T5" i="29"/>
  <c r="R5" i="29"/>
  <c r="K5" i="29"/>
  <c r="L5" i="29" s="1"/>
  <c r="J5" i="29"/>
  <c r="I5" i="29"/>
  <c r="H5" i="29" s="1"/>
  <c r="F5" i="29"/>
  <c r="D5" i="29"/>
  <c r="W112" i="27"/>
  <c r="V112" i="27"/>
  <c r="J112" i="27"/>
  <c r="I112" i="27"/>
  <c r="H112" i="27"/>
  <c r="F112" i="27"/>
  <c r="D112" i="27"/>
  <c r="W111" i="27"/>
  <c r="V111" i="27"/>
  <c r="J111" i="27"/>
  <c r="K112" i="27" s="1"/>
  <c r="L112" i="27" s="1"/>
  <c r="I111" i="27"/>
  <c r="D111" i="27"/>
  <c r="W110" i="27"/>
  <c r="K110" i="27"/>
  <c r="L110" i="27" s="1"/>
  <c r="J110" i="27"/>
  <c r="I110" i="27"/>
  <c r="H110" i="27"/>
  <c r="F110" i="27"/>
  <c r="D110" i="27"/>
  <c r="X107" i="27"/>
  <c r="W107" i="27"/>
  <c r="V107" i="27" s="1"/>
  <c r="T107" i="27"/>
  <c r="R107" i="27"/>
  <c r="I107" i="27"/>
  <c r="D107" i="27" s="1"/>
  <c r="X106" i="27"/>
  <c r="W106" i="27"/>
  <c r="V106" i="27" s="1"/>
  <c r="T106" i="27"/>
  <c r="R106" i="27"/>
  <c r="J106" i="27"/>
  <c r="I106" i="27"/>
  <c r="H106" i="27"/>
  <c r="F106" i="27"/>
  <c r="D106" i="27"/>
  <c r="Y105" i="27"/>
  <c r="X105" i="27"/>
  <c r="Z105" i="27" s="1"/>
  <c r="W105" i="27"/>
  <c r="V105" i="27" s="1"/>
  <c r="T105" i="27"/>
  <c r="R105" i="27"/>
  <c r="J105" i="27"/>
  <c r="I105" i="27"/>
  <c r="W102" i="27"/>
  <c r="V102" i="27" s="1"/>
  <c r="J102" i="27"/>
  <c r="I102" i="27"/>
  <c r="H102" i="27"/>
  <c r="F102" i="27"/>
  <c r="D102" i="27"/>
  <c r="W101" i="27"/>
  <c r="I101" i="27"/>
  <c r="D101" i="27" s="1"/>
  <c r="W100" i="27"/>
  <c r="V100" i="27"/>
  <c r="J100" i="27"/>
  <c r="I100" i="27"/>
  <c r="H100" i="27"/>
  <c r="F100" i="27"/>
  <c r="D100" i="27"/>
  <c r="X97" i="27"/>
  <c r="W97" i="27"/>
  <c r="V97" i="27" s="1"/>
  <c r="T97" i="27"/>
  <c r="R97" i="27"/>
  <c r="J97" i="27"/>
  <c r="I97" i="27"/>
  <c r="D97" i="27"/>
  <c r="X96" i="27"/>
  <c r="Y97" i="27" s="1"/>
  <c r="Z97" i="27" s="1"/>
  <c r="W96" i="27"/>
  <c r="V96" i="27" s="1"/>
  <c r="T96" i="27"/>
  <c r="R96" i="27"/>
  <c r="J96" i="27"/>
  <c r="I96" i="27"/>
  <c r="H96" i="27"/>
  <c r="F96" i="27"/>
  <c r="D96" i="27"/>
  <c r="Y95" i="27"/>
  <c r="Z95" i="27" s="1"/>
  <c r="X95" i="27"/>
  <c r="W95" i="27"/>
  <c r="V95" i="27" s="1"/>
  <c r="T95" i="27"/>
  <c r="R95" i="27"/>
  <c r="I95" i="27"/>
  <c r="D95" i="27"/>
  <c r="W92" i="27"/>
  <c r="V92" i="27"/>
  <c r="J92" i="27"/>
  <c r="I92" i="27"/>
  <c r="H92" i="27"/>
  <c r="F92" i="27"/>
  <c r="D92" i="27"/>
  <c r="W91" i="27"/>
  <c r="V91" i="27"/>
  <c r="J91" i="27"/>
  <c r="K92" i="27" s="1"/>
  <c r="L92" i="27" s="1"/>
  <c r="I91" i="27"/>
  <c r="D91" i="27"/>
  <c r="W90" i="27"/>
  <c r="K90" i="27"/>
  <c r="L90" i="27" s="1"/>
  <c r="J90" i="27"/>
  <c r="I90" i="27"/>
  <c r="H90" i="27"/>
  <c r="F90" i="27"/>
  <c r="D90" i="27"/>
  <c r="X87" i="27"/>
  <c r="W87" i="27"/>
  <c r="V87" i="27" s="1"/>
  <c r="T87" i="27"/>
  <c r="R87" i="27"/>
  <c r="I87" i="27"/>
  <c r="D87" i="27" s="1"/>
  <c r="X86" i="27"/>
  <c r="W86" i="27"/>
  <c r="V86" i="27" s="1"/>
  <c r="T86" i="27"/>
  <c r="R86" i="27"/>
  <c r="J86" i="27"/>
  <c r="I86" i="27"/>
  <c r="H86" i="27"/>
  <c r="F86" i="27"/>
  <c r="D86" i="27"/>
  <c r="Y85" i="27"/>
  <c r="X85" i="27"/>
  <c r="Z85" i="27" s="1"/>
  <c r="W85" i="27"/>
  <c r="V85" i="27" s="1"/>
  <c r="T85" i="27"/>
  <c r="R85" i="27"/>
  <c r="J85" i="27"/>
  <c r="I85" i="27"/>
  <c r="W82" i="27"/>
  <c r="V82" i="27" s="1"/>
  <c r="J82" i="27"/>
  <c r="I82" i="27"/>
  <c r="H82" i="27"/>
  <c r="F82" i="27"/>
  <c r="D82" i="27"/>
  <c r="W81" i="27"/>
  <c r="I81" i="27"/>
  <c r="F81" i="27" s="1"/>
  <c r="Y80" i="27"/>
  <c r="W80" i="27"/>
  <c r="X80" i="27" s="1"/>
  <c r="R80" i="27"/>
  <c r="K80" i="27"/>
  <c r="L80" i="27" s="1"/>
  <c r="J80" i="27"/>
  <c r="I80" i="27"/>
  <c r="H80" i="27" s="1"/>
  <c r="F80" i="27"/>
  <c r="D80" i="27"/>
  <c r="W77" i="27"/>
  <c r="T77" i="27" s="1"/>
  <c r="V77" i="27"/>
  <c r="I77" i="27"/>
  <c r="H77" i="27" s="1"/>
  <c r="W76" i="27"/>
  <c r="T76" i="27" s="1"/>
  <c r="I76" i="27"/>
  <c r="H76" i="27" s="1"/>
  <c r="X75" i="27"/>
  <c r="W75" i="27"/>
  <c r="R75" i="27"/>
  <c r="I75" i="27"/>
  <c r="H75" i="27"/>
  <c r="F75" i="27"/>
  <c r="X72" i="27"/>
  <c r="W72" i="27"/>
  <c r="V72" i="27"/>
  <c r="T72" i="27"/>
  <c r="R72" i="27"/>
  <c r="J72" i="27"/>
  <c r="I72" i="27"/>
  <c r="H72" i="27" s="1"/>
  <c r="F72" i="27"/>
  <c r="D72" i="27"/>
  <c r="X71" i="27"/>
  <c r="W71" i="27"/>
  <c r="V71" i="27"/>
  <c r="T71" i="27"/>
  <c r="R71" i="27"/>
  <c r="I71" i="27"/>
  <c r="H71" i="27"/>
  <c r="F71" i="27"/>
  <c r="Y70" i="27"/>
  <c r="X70" i="27"/>
  <c r="Y72" i="27" s="1"/>
  <c r="Z72" i="27" s="1"/>
  <c r="W70" i="27"/>
  <c r="V70" i="27"/>
  <c r="T70" i="27"/>
  <c r="R70" i="27"/>
  <c r="K70" i="27"/>
  <c r="L70" i="27" s="1"/>
  <c r="J70" i="27"/>
  <c r="I70" i="27"/>
  <c r="H70" i="27" s="1"/>
  <c r="F70" i="27"/>
  <c r="D70" i="27"/>
  <c r="W67" i="27"/>
  <c r="T67" i="27" s="1"/>
  <c r="V67" i="27"/>
  <c r="I67" i="27"/>
  <c r="H67" i="27" s="1"/>
  <c r="W66" i="27"/>
  <c r="T66" i="27" s="1"/>
  <c r="I66" i="27"/>
  <c r="H66" i="27" s="1"/>
  <c r="X65" i="27"/>
  <c r="W65" i="27"/>
  <c r="R65" i="27"/>
  <c r="I65" i="27"/>
  <c r="H65" i="27"/>
  <c r="F65" i="27"/>
  <c r="X62" i="27"/>
  <c r="W62" i="27"/>
  <c r="V62" i="27"/>
  <c r="T62" i="27"/>
  <c r="R62" i="27"/>
  <c r="J62" i="27"/>
  <c r="I62" i="27"/>
  <c r="H62" i="27" s="1"/>
  <c r="F62" i="27"/>
  <c r="D62" i="27"/>
  <c r="X61" i="27"/>
  <c r="W61" i="27"/>
  <c r="V61" i="27"/>
  <c r="T61" i="27"/>
  <c r="R61" i="27"/>
  <c r="I61" i="27"/>
  <c r="H61" i="27"/>
  <c r="F61" i="27"/>
  <c r="Z60" i="27"/>
  <c r="Y60" i="27"/>
  <c r="X60" i="27"/>
  <c r="Y62" i="27" s="1"/>
  <c r="Z62" i="27" s="1"/>
  <c r="W60" i="27"/>
  <c r="V60" i="27"/>
  <c r="T60" i="27"/>
  <c r="R60" i="27"/>
  <c r="K60" i="27"/>
  <c r="L60" i="27" s="1"/>
  <c r="J60" i="27"/>
  <c r="I60" i="27"/>
  <c r="H60" i="27" s="1"/>
  <c r="F60" i="27"/>
  <c r="D60" i="27"/>
  <c r="W57" i="27"/>
  <c r="T57" i="27" s="1"/>
  <c r="V57" i="27"/>
  <c r="I57" i="27"/>
  <c r="H57" i="27" s="1"/>
  <c r="W56" i="27"/>
  <c r="T56" i="27" s="1"/>
  <c r="I56" i="27"/>
  <c r="H56" i="27" s="1"/>
  <c r="X55" i="27"/>
  <c r="W55" i="27"/>
  <c r="R55" i="27"/>
  <c r="I55" i="27"/>
  <c r="H55" i="27"/>
  <c r="F55" i="27"/>
  <c r="X52" i="27"/>
  <c r="W52" i="27"/>
  <c r="V52" i="27"/>
  <c r="T52" i="27"/>
  <c r="R52" i="27"/>
  <c r="J52" i="27"/>
  <c r="I52" i="27"/>
  <c r="H52" i="27" s="1"/>
  <c r="F52" i="27"/>
  <c r="D52" i="27"/>
  <c r="X51" i="27"/>
  <c r="W51" i="27"/>
  <c r="V51" i="27"/>
  <c r="T51" i="27"/>
  <c r="R51" i="27"/>
  <c r="I51" i="27"/>
  <c r="H51" i="27"/>
  <c r="F51" i="27"/>
  <c r="Z50" i="27"/>
  <c r="Y50" i="27"/>
  <c r="X50" i="27"/>
  <c r="Y52" i="27" s="1"/>
  <c r="Z52" i="27" s="1"/>
  <c r="W50" i="27"/>
  <c r="V50" i="27"/>
  <c r="T50" i="27"/>
  <c r="R50" i="27"/>
  <c r="K50" i="27"/>
  <c r="L50" i="27" s="1"/>
  <c r="J50" i="27"/>
  <c r="I50" i="27"/>
  <c r="H50" i="27" s="1"/>
  <c r="F50" i="27"/>
  <c r="D50" i="27"/>
  <c r="W47" i="27"/>
  <c r="T47" i="27" s="1"/>
  <c r="V47" i="27"/>
  <c r="I47" i="27"/>
  <c r="H47" i="27" s="1"/>
  <c r="W46" i="27"/>
  <c r="T46" i="27" s="1"/>
  <c r="I46" i="27"/>
  <c r="H46" i="27" s="1"/>
  <c r="X45" i="27"/>
  <c r="W45" i="27"/>
  <c r="R45" i="27"/>
  <c r="I45" i="27"/>
  <c r="H45" i="27"/>
  <c r="F45" i="27"/>
  <c r="X42" i="27"/>
  <c r="W42" i="27"/>
  <c r="V42" i="27"/>
  <c r="T42" i="27"/>
  <c r="R42" i="27"/>
  <c r="I42" i="27"/>
  <c r="J42" i="27" s="1"/>
  <c r="H42" i="27"/>
  <c r="W41" i="27"/>
  <c r="T41" i="27" s="1"/>
  <c r="J41" i="27"/>
  <c r="I41" i="27"/>
  <c r="H41" i="27" s="1"/>
  <c r="F41" i="27"/>
  <c r="D41" i="27"/>
  <c r="W40" i="27"/>
  <c r="Y40" i="27" s="1"/>
  <c r="Z40" i="27" s="1"/>
  <c r="I40" i="27"/>
  <c r="J40" i="27" s="1"/>
  <c r="K42" i="27" s="1"/>
  <c r="L42" i="27" s="1"/>
  <c r="H40" i="27"/>
  <c r="Y37" i="27"/>
  <c r="Z37" i="27" s="1"/>
  <c r="X37" i="27"/>
  <c r="W37" i="27"/>
  <c r="V37" i="27"/>
  <c r="T37" i="27"/>
  <c r="R37" i="27"/>
  <c r="J37" i="27"/>
  <c r="I37" i="27"/>
  <c r="H37" i="27" s="1"/>
  <c r="F37" i="27"/>
  <c r="D37" i="27"/>
  <c r="X36" i="27"/>
  <c r="W36" i="27"/>
  <c r="V36" i="27"/>
  <c r="T36" i="27"/>
  <c r="R36" i="27"/>
  <c r="I36" i="27"/>
  <c r="J36" i="27" s="1"/>
  <c r="H36" i="27"/>
  <c r="Z35" i="27"/>
  <c r="Y35" i="27"/>
  <c r="X35" i="27"/>
  <c r="W35" i="27"/>
  <c r="V35" i="27"/>
  <c r="T35" i="27"/>
  <c r="R35" i="27"/>
  <c r="K35" i="27"/>
  <c r="L35" i="27" s="1"/>
  <c r="J35" i="27"/>
  <c r="K37" i="27" s="1"/>
  <c r="L37" i="27" s="1"/>
  <c r="I35" i="27"/>
  <c r="H35" i="27" s="1"/>
  <c r="F35" i="27"/>
  <c r="D35" i="27"/>
  <c r="W32" i="27"/>
  <c r="T32" i="27" s="1"/>
  <c r="I32" i="27"/>
  <c r="J32" i="27" s="1"/>
  <c r="H32" i="27"/>
  <c r="W31" i="27"/>
  <c r="T31" i="27" s="1"/>
  <c r="J31" i="27"/>
  <c r="I31" i="27"/>
  <c r="H31" i="27" s="1"/>
  <c r="F31" i="27"/>
  <c r="D31" i="27"/>
  <c r="W30" i="27"/>
  <c r="Y30" i="27" s="1"/>
  <c r="K30" i="27"/>
  <c r="L30" i="27" s="1"/>
  <c r="J30" i="27"/>
  <c r="I30" i="27"/>
  <c r="H30" i="27"/>
  <c r="F30" i="27"/>
  <c r="D30" i="27"/>
  <c r="X27" i="27"/>
  <c r="W27" i="27"/>
  <c r="V27" i="27" s="1"/>
  <c r="T27" i="27"/>
  <c r="R27" i="27"/>
  <c r="I27" i="27"/>
  <c r="F27" i="27" s="1"/>
  <c r="X26" i="27"/>
  <c r="W26" i="27"/>
  <c r="V26" i="27" s="1"/>
  <c r="T26" i="27"/>
  <c r="R26" i="27"/>
  <c r="J26" i="27"/>
  <c r="I26" i="27"/>
  <c r="H26" i="27"/>
  <c r="F26" i="27"/>
  <c r="D26" i="27"/>
  <c r="Y25" i="27"/>
  <c r="X25" i="27"/>
  <c r="Z25" i="27" s="1"/>
  <c r="W25" i="27"/>
  <c r="V25" i="27" s="1"/>
  <c r="T25" i="27"/>
  <c r="R25" i="27"/>
  <c r="I25" i="27"/>
  <c r="K25" i="27" s="1"/>
  <c r="L25" i="27" s="1"/>
  <c r="W22" i="27"/>
  <c r="X22" i="27" s="1"/>
  <c r="V22" i="27"/>
  <c r="J22" i="27"/>
  <c r="I22" i="27"/>
  <c r="H22" i="27"/>
  <c r="F22" i="27"/>
  <c r="D22" i="27"/>
  <c r="W21" i="27"/>
  <c r="X21" i="27" s="1"/>
  <c r="V21" i="27"/>
  <c r="I21" i="27"/>
  <c r="F21" i="27" s="1"/>
  <c r="W20" i="27"/>
  <c r="X20" i="27" s="1"/>
  <c r="V20" i="27"/>
  <c r="K20" i="27"/>
  <c r="L20" i="27" s="1"/>
  <c r="J20" i="27"/>
  <c r="I20" i="27"/>
  <c r="H20" i="27"/>
  <c r="F20" i="27"/>
  <c r="D20" i="27"/>
  <c r="X17" i="27"/>
  <c r="W17" i="27"/>
  <c r="V17" i="27" s="1"/>
  <c r="T17" i="27"/>
  <c r="R17" i="27"/>
  <c r="I17" i="27"/>
  <c r="F17" i="27" s="1"/>
  <c r="X16" i="27"/>
  <c r="W16" i="27"/>
  <c r="V16" i="27" s="1"/>
  <c r="T16" i="27"/>
  <c r="R16" i="27"/>
  <c r="J16" i="27"/>
  <c r="I16" i="27"/>
  <c r="H16" i="27"/>
  <c r="F16" i="27"/>
  <c r="D16" i="27"/>
  <c r="Y15" i="27"/>
  <c r="X15" i="27"/>
  <c r="Z15" i="27" s="1"/>
  <c r="W15" i="27"/>
  <c r="V15" i="27" s="1"/>
  <c r="T15" i="27"/>
  <c r="R15" i="27"/>
  <c r="I15" i="27"/>
  <c r="K15" i="27" s="1"/>
  <c r="L15" i="27" s="1"/>
  <c r="W12" i="27"/>
  <c r="X12" i="27" s="1"/>
  <c r="V12" i="27"/>
  <c r="J12" i="27"/>
  <c r="I12" i="27"/>
  <c r="H12" i="27"/>
  <c r="F12" i="27"/>
  <c r="D12" i="27"/>
  <c r="W11" i="27"/>
  <c r="X11" i="27" s="1"/>
  <c r="V11" i="27"/>
  <c r="I11" i="27"/>
  <c r="F11" i="27" s="1"/>
  <c r="W10" i="27"/>
  <c r="X10" i="27" s="1"/>
  <c r="V10" i="27"/>
  <c r="K10" i="27"/>
  <c r="L10" i="27" s="1"/>
  <c r="J10" i="27"/>
  <c r="I10" i="27"/>
  <c r="H10" i="27"/>
  <c r="F10" i="27"/>
  <c r="D10" i="27"/>
  <c r="X7" i="27"/>
  <c r="W7" i="27"/>
  <c r="V7" i="27" s="1"/>
  <c r="T7" i="27"/>
  <c r="R7" i="27"/>
  <c r="I7" i="27"/>
  <c r="F7" i="27" s="1"/>
  <c r="X6" i="27"/>
  <c r="W6" i="27"/>
  <c r="V6" i="27" s="1"/>
  <c r="T6" i="27"/>
  <c r="R6" i="27"/>
  <c r="J6" i="27"/>
  <c r="I6" i="27"/>
  <c r="H6" i="27"/>
  <c r="F6" i="27"/>
  <c r="D6" i="27"/>
  <c r="Y5" i="27"/>
  <c r="X5" i="27"/>
  <c r="Z5" i="27" s="1"/>
  <c r="W5" i="27"/>
  <c r="V5" i="27" s="1"/>
  <c r="T5" i="27"/>
  <c r="R5" i="27"/>
  <c r="I5" i="27"/>
  <c r="K5" i="27" s="1"/>
  <c r="Y92" i="25"/>
  <c r="Z92" i="25" s="1"/>
  <c r="X92" i="25"/>
  <c r="W92" i="25"/>
  <c r="V92" i="25"/>
  <c r="T92" i="25"/>
  <c r="R92" i="25"/>
  <c r="J92" i="25"/>
  <c r="I92" i="25"/>
  <c r="H92" i="25" s="1"/>
  <c r="F92" i="25"/>
  <c r="D92" i="25"/>
  <c r="X91" i="25"/>
  <c r="W91" i="25"/>
  <c r="V91" i="25"/>
  <c r="T91" i="25"/>
  <c r="R91" i="25"/>
  <c r="I91" i="25"/>
  <c r="J91" i="25" s="1"/>
  <c r="H91" i="25"/>
  <c r="Y90" i="25"/>
  <c r="X90" i="25"/>
  <c r="Z90" i="25" s="1"/>
  <c r="W90" i="25"/>
  <c r="V90" i="25"/>
  <c r="T90" i="25"/>
  <c r="R90" i="25"/>
  <c r="J90" i="25"/>
  <c r="K92" i="25" s="1"/>
  <c r="L92" i="25" s="1"/>
  <c r="I90" i="25"/>
  <c r="H90" i="25" s="1"/>
  <c r="D90" i="25"/>
  <c r="W87" i="25"/>
  <c r="T87" i="25" s="1"/>
  <c r="I87" i="25"/>
  <c r="J87" i="25" s="1"/>
  <c r="H87" i="25"/>
  <c r="W86" i="25"/>
  <c r="T86" i="25" s="1"/>
  <c r="J86" i="25"/>
  <c r="I86" i="25"/>
  <c r="H86" i="25" s="1"/>
  <c r="F86" i="25"/>
  <c r="D86" i="25"/>
  <c r="W85" i="25"/>
  <c r="Y85" i="25" s="1"/>
  <c r="K85" i="25"/>
  <c r="L85" i="25" s="1"/>
  <c r="J85" i="25"/>
  <c r="K87" i="25" s="1"/>
  <c r="L87" i="25" s="1"/>
  <c r="I85" i="25"/>
  <c r="H85" i="25"/>
  <c r="F85" i="25"/>
  <c r="D85" i="25"/>
  <c r="X82" i="25"/>
  <c r="W82" i="25"/>
  <c r="V82" i="25" s="1"/>
  <c r="R82" i="25"/>
  <c r="I82" i="25"/>
  <c r="X81" i="25"/>
  <c r="W81" i="25"/>
  <c r="V81" i="25" s="1"/>
  <c r="R81" i="25"/>
  <c r="J81" i="25"/>
  <c r="I81" i="25"/>
  <c r="H81" i="25"/>
  <c r="F81" i="25"/>
  <c r="D81" i="25"/>
  <c r="X80" i="25"/>
  <c r="W80" i="25"/>
  <c r="V80" i="25" s="1"/>
  <c r="R80" i="25"/>
  <c r="I80" i="25"/>
  <c r="W77" i="25"/>
  <c r="X77" i="25" s="1"/>
  <c r="V77" i="25"/>
  <c r="T77" i="25"/>
  <c r="J77" i="25"/>
  <c r="I77" i="25"/>
  <c r="H77" i="25"/>
  <c r="F77" i="25"/>
  <c r="D77" i="25"/>
  <c r="W76" i="25"/>
  <c r="X76" i="25" s="1"/>
  <c r="V76" i="25"/>
  <c r="T76" i="25"/>
  <c r="I76" i="25"/>
  <c r="Z75" i="25"/>
  <c r="Y75" i="25"/>
  <c r="W75" i="25"/>
  <c r="X75" i="25" s="1"/>
  <c r="V75" i="25"/>
  <c r="T75" i="25"/>
  <c r="K75" i="25"/>
  <c r="L75" i="25" s="1"/>
  <c r="J75" i="25"/>
  <c r="I75" i="25"/>
  <c r="H75" i="25"/>
  <c r="F75" i="25"/>
  <c r="D75" i="25"/>
  <c r="X72" i="25"/>
  <c r="W72" i="25"/>
  <c r="V72" i="25" s="1"/>
  <c r="R72" i="25"/>
  <c r="I72" i="25"/>
  <c r="X71" i="25"/>
  <c r="W71" i="25"/>
  <c r="V71" i="25" s="1"/>
  <c r="R71" i="25"/>
  <c r="J71" i="25"/>
  <c r="I71" i="25"/>
  <c r="H71" i="25"/>
  <c r="F71" i="25"/>
  <c r="D71" i="25"/>
  <c r="X70" i="25"/>
  <c r="W70" i="25"/>
  <c r="V70" i="25" s="1"/>
  <c r="R70" i="25"/>
  <c r="I70" i="25"/>
  <c r="W67" i="25"/>
  <c r="X67" i="25" s="1"/>
  <c r="V67" i="25"/>
  <c r="T67" i="25"/>
  <c r="J67" i="25"/>
  <c r="I67" i="25"/>
  <c r="H67" i="25"/>
  <c r="F67" i="25"/>
  <c r="D67" i="25"/>
  <c r="W66" i="25"/>
  <c r="X66" i="25" s="1"/>
  <c r="V66" i="25"/>
  <c r="T66" i="25"/>
  <c r="I66" i="25"/>
  <c r="K65" i="25" s="1"/>
  <c r="L65" i="25" s="1"/>
  <c r="Z65" i="25"/>
  <c r="Y65" i="25"/>
  <c r="W65" i="25"/>
  <c r="X65" i="25" s="1"/>
  <c r="V65" i="25"/>
  <c r="T65" i="25"/>
  <c r="J65" i="25"/>
  <c r="I65" i="25"/>
  <c r="H65" i="25"/>
  <c r="F65" i="25"/>
  <c r="D65" i="25"/>
  <c r="X62" i="25"/>
  <c r="W62" i="25"/>
  <c r="V62" i="25" s="1"/>
  <c r="R62" i="25"/>
  <c r="I62" i="25"/>
  <c r="X61" i="25"/>
  <c r="W61" i="25"/>
  <c r="V61" i="25" s="1"/>
  <c r="R61" i="25"/>
  <c r="J61" i="25"/>
  <c r="I61" i="25"/>
  <c r="H61" i="25"/>
  <c r="F61" i="25"/>
  <c r="D61" i="25"/>
  <c r="X60" i="25"/>
  <c r="W60" i="25"/>
  <c r="V60" i="25" s="1"/>
  <c r="R60" i="25"/>
  <c r="I60" i="25"/>
  <c r="W57" i="25"/>
  <c r="X57" i="25" s="1"/>
  <c r="V57" i="25"/>
  <c r="T57" i="25"/>
  <c r="J57" i="25"/>
  <c r="I57" i="25"/>
  <c r="H57" i="25"/>
  <c r="F57" i="25"/>
  <c r="D57" i="25"/>
  <c r="W56" i="25"/>
  <c r="X56" i="25" s="1"/>
  <c r="V56" i="25"/>
  <c r="T56" i="25"/>
  <c r="I56" i="25"/>
  <c r="K55" i="25" s="1"/>
  <c r="L55" i="25" s="1"/>
  <c r="Z55" i="25"/>
  <c r="Y55" i="25"/>
  <c r="W55" i="25"/>
  <c r="X55" i="25" s="1"/>
  <c r="V55" i="25"/>
  <c r="T55" i="25"/>
  <c r="J55" i="25"/>
  <c r="I55" i="25"/>
  <c r="H55" i="25"/>
  <c r="F55" i="25"/>
  <c r="D55" i="25"/>
  <c r="X52" i="25"/>
  <c r="W52" i="25"/>
  <c r="R52" i="25" s="1"/>
  <c r="I52" i="25"/>
  <c r="H52" i="25" s="1"/>
  <c r="W51" i="25"/>
  <c r="X51" i="25" s="1"/>
  <c r="R51" i="25"/>
  <c r="J51" i="25"/>
  <c r="I51" i="25"/>
  <c r="H51" i="25"/>
  <c r="F51" i="25"/>
  <c r="D51" i="25"/>
  <c r="W50" i="25"/>
  <c r="X50" i="25" s="1"/>
  <c r="Y52" i="25" s="1"/>
  <c r="Z52" i="25" s="1"/>
  <c r="R50" i="25"/>
  <c r="I50" i="25"/>
  <c r="H50" i="25"/>
  <c r="W47" i="25"/>
  <c r="X47" i="25" s="1"/>
  <c r="V47" i="25"/>
  <c r="T47" i="25"/>
  <c r="J47" i="25"/>
  <c r="I47" i="25"/>
  <c r="H47" i="25"/>
  <c r="F47" i="25"/>
  <c r="D47" i="25"/>
  <c r="W46" i="25"/>
  <c r="V46" i="25" s="1"/>
  <c r="I46" i="25"/>
  <c r="F46" i="25" s="1"/>
  <c r="Y45" i="25"/>
  <c r="Z45" i="25" s="1"/>
  <c r="W45" i="25"/>
  <c r="V45" i="25" s="1"/>
  <c r="T45" i="25"/>
  <c r="J45" i="25"/>
  <c r="I45" i="25"/>
  <c r="H45" i="25"/>
  <c r="F45" i="25"/>
  <c r="D45" i="25"/>
  <c r="X42" i="25"/>
  <c r="W42" i="25"/>
  <c r="V42" i="25" s="1"/>
  <c r="R42" i="25"/>
  <c r="J42" i="25"/>
  <c r="I42" i="25"/>
  <c r="F42" i="25" s="1"/>
  <c r="H42" i="25"/>
  <c r="D42" i="25"/>
  <c r="X41" i="25"/>
  <c r="W41" i="25"/>
  <c r="V41" i="25" s="1"/>
  <c r="T41" i="25"/>
  <c r="R41" i="25"/>
  <c r="J41" i="25"/>
  <c r="I41" i="25"/>
  <c r="H41" i="25"/>
  <c r="F41" i="25"/>
  <c r="D41" i="25"/>
  <c r="W40" i="25"/>
  <c r="V40" i="25" s="1"/>
  <c r="J40" i="25"/>
  <c r="K42" i="25" s="1"/>
  <c r="L42" i="25" s="1"/>
  <c r="I40" i="25"/>
  <c r="H40" i="25" s="1"/>
  <c r="D40" i="25"/>
  <c r="W37" i="25"/>
  <c r="V37" i="25"/>
  <c r="T37" i="25"/>
  <c r="J37" i="25"/>
  <c r="I37" i="25"/>
  <c r="H37" i="25"/>
  <c r="F37" i="25"/>
  <c r="D37" i="25"/>
  <c r="W36" i="25"/>
  <c r="V36" i="25" s="1"/>
  <c r="I36" i="25"/>
  <c r="F36" i="25" s="1"/>
  <c r="Y35" i="25"/>
  <c r="W35" i="25"/>
  <c r="X35" i="25" s="1"/>
  <c r="R35" i="25"/>
  <c r="K35" i="25"/>
  <c r="L35" i="25" s="1"/>
  <c r="J35" i="25"/>
  <c r="I35" i="25"/>
  <c r="H35" i="25" s="1"/>
  <c r="F35" i="25"/>
  <c r="D35" i="25"/>
  <c r="W32" i="25"/>
  <c r="T32" i="25" s="1"/>
  <c r="V32" i="25"/>
  <c r="I32" i="25"/>
  <c r="H32" i="25" s="1"/>
  <c r="W31" i="25"/>
  <c r="T31" i="25" s="1"/>
  <c r="I31" i="25"/>
  <c r="H31" i="25" s="1"/>
  <c r="X30" i="25"/>
  <c r="W30" i="25"/>
  <c r="V30" i="25" s="1"/>
  <c r="R30" i="25"/>
  <c r="I30" i="25"/>
  <c r="H30" i="25"/>
  <c r="F30" i="25"/>
  <c r="X27" i="25"/>
  <c r="W27" i="25"/>
  <c r="V27" i="25"/>
  <c r="T27" i="25"/>
  <c r="R27" i="25"/>
  <c r="J27" i="25"/>
  <c r="I27" i="25"/>
  <c r="H27" i="25" s="1"/>
  <c r="F27" i="25"/>
  <c r="D27" i="25"/>
  <c r="X26" i="25"/>
  <c r="W26" i="25"/>
  <c r="V26" i="25"/>
  <c r="T26" i="25"/>
  <c r="R26" i="25"/>
  <c r="I26" i="25"/>
  <c r="H26" i="25"/>
  <c r="F26" i="25"/>
  <c r="Y25" i="25"/>
  <c r="X25" i="25"/>
  <c r="Z25" i="25" s="1"/>
  <c r="W25" i="25"/>
  <c r="V25" i="25"/>
  <c r="T25" i="25"/>
  <c r="R25" i="25"/>
  <c r="K25" i="25"/>
  <c r="L25" i="25" s="1"/>
  <c r="J25" i="25"/>
  <c r="I25" i="25"/>
  <c r="H25" i="25" s="1"/>
  <c r="F25" i="25"/>
  <c r="D25" i="25"/>
  <c r="W22" i="25"/>
  <c r="T22" i="25" s="1"/>
  <c r="V22" i="25"/>
  <c r="I22" i="25"/>
  <c r="H22" i="25" s="1"/>
  <c r="W21" i="25"/>
  <c r="T21" i="25" s="1"/>
  <c r="I21" i="25"/>
  <c r="H21" i="25" s="1"/>
  <c r="X20" i="25"/>
  <c r="W20" i="25"/>
  <c r="V20" i="25" s="1"/>
  <c r="R20" i="25"/>
  <c r="I20" i="25"/>
  <c r="H20" i="25"/>
  <c r="F20" i="25"/>
  <c r="X17" i="25"/>
  <c r="W17" i="25"/>
  <c r="V17" i="25"/>
  <c r="T17" i="25"/>
  <c r="R17" i="25"/>
  <c r="J17" i="25"/>
  <c r="I17" i="25"/>
  <c r="H17" i="25" s="1"/>
  <c r="F17" i="25"/>
  <c r="D17" i="25"/>
  <c r="X16" i="25"/>
  <c r="W16" i="25"/>
  <c r="V16" i="25"/>
  <c r="T16" i="25"/>
  <c r="R16" i="25"/>
  <c r="I16" i="25"/>
  <c r="H16" i="25"/>
  <c r="F16" i="25"/>
  <c r="Z15" i="25"/>
  <c r="Y15" i="25"/>
  <c r="X15" i="25"/>
  <c r="Y17" i="25" s="1"/>
  <c r="Z17" i="25" s="1"/>
  <c r="W15" i="25"/>
  <c r="V15" i="25"/>
  <c r="T15" i="25"/>
  <c r="R15" i="25"/>
  <c r="K15" i="25"/>
  <c r="L15" i="25" s="1"/>
  <c r="J15" i="25"/>
  <c r="I15" i="25"/>
  <c r="H15" i="25" s="1"/>
  <c r="F15" i="25"/>
  <c r="D15" i="25"/>
  <c r="W12" i="25"/>
  <c r="T12" i="25" s="1"/>
  <c r="V12" i="25"/>
  <c r="I12" i="25"/>
  <c r="H12" i="25" s="1"/>
  <c r="W11" i="25"/>
  <c r="T11" i="25" s="1"/>
  <c r="I11" i="25"/>
  <c r="H11" i="25" s="1"/>
  <c r="X10" i="25"/>
  <c r="W10" i="25"/>
  <c r="V10" i="25" s="1"/>
  <c r="R10" i="25"/>
  <c r="I10" i="25"/>
  <c r="H10" i="25"/>
  <c r="F10" i="25"/>
  <c r="X7" i="25"/>
  <c r="W7" i="25"/>
  <c r="V7" i="25"/>
  <c r="T7" i="25"/>
  <c r="R7" i="25"/>
  <c r="J7" i="25"/>
  <c r="I7" i="25"/>
  <c r="H7" i="25" s="1"/>
  <c r="F7" i="25"/>
  <c r="D7" i="25"/>
  <c r="X6" i="25"/>
  <c r="W6" i="25"/>
  <c r="V6" i="25"/>
  <c r="T6" i="25"/>
  <c r="R6" i="25"/>
  <c r="I6" i="25"/>
  <c r="H6" i="25"/>
  <c r="F6" i="25"/>
  <c r="Z5" i="25"/>
  <c r="Y5" i="25"/>
  <c r="X5" i="25"/>
  <c r="Y7" i="25" s="1"/>
  <c r="Z7" i="25" s="1"/>
  <c r="W5" i="25"/>
  <c r="V5" i="25"/>
  <c r="T5" i="25"/>
  <c r="R5" i="25"/>
  <c r="K5" i="25"/>
  <c r="L5" i="25" s="1"/>
  <c r="J5" i="25"/>
  <c r="I5" i="25"/>
  <c r="H5" i="25" s="1"/>
  <c r="F5" i="25"/>
  <c r="D5" i="25"/>
  <c r="X106" i="23"/>
  <c r="W106" i="23"/>
  <c r="T106" i="23" s="1"/>
  <c r="R106" i="23"/>
  <c r="I106" i="23"/>
  <c r="J106" i="23" s="1"/>
  <c r="X105" i="23"/>
  <c r="W105" i="23"/>
  <c r="T105" i="23" s="1"/>
  <c r="R105" i="23"/>
  <c r="J105" i="23"/>
  <c r="I105" i="23"/>
  <c r="H105" i="23"/>
  <c r="F105" i="23"/>
  <c r="D105" i="23"/>
  <c r="X104" i="23"/>
  <c r="Y106" i="23" s="1"/>
  <c r="Z106" i="23" s="1"/>
  <c r="W104" i="23"/>
  <c r="Y104" i="23" s="1"/>
  <c r="Z104" i="23" s="1"/>
  <c r="R104" i="23"/>
  <c r="I104" i="23"/>
  <c r="J104" i="23" s="1"/>
  <c r="K106" i="23" s="1"/>
  <c r="L106" i="23" s="1"/>
  <c r="W101" i="23"/>
  <c r="X101" i="23" s="1"/>
  <c r="V101" i="23"/>
  <c r="T101" i="23"/>
  <c r="J101" i="23"/>
  <c r="I101" i="23"/>
  <c r="H101" i="23"/>
  <c r="F101" i="23"/>
  <c r="D101" i="23"/>
  <c r="W100" i="23"/>
  <c r="X100" i="23" s="1"/>
  <c r="V100" i="23"/>
  <c r="T100" i="23"/>
  <c r="I100" i="23"/>
  <c r="J100" i="23" s="1"/>
  <c r="K101" i="23" s="1"/>
  <c r="L101" i="23" s="1"/>
  <c r="Z99" i="23"/>
  <c r="Y99" i="23"/>
  <c r="W99" i="23"/>
  <c r="X99" i="23" s="1"/>
  <c r="Y101" i="23" s="1"/>
  <c r="Z101" i="23" s="1"/>
  <c r="V99" i="23"/>
  <c r="T99" i="23"/>
  <c r="K99" i="23"/>
  <c r="L99" i="23" s="1"/>
  <c r="J99" i="23"/>
  <c r="I99" i="23"/>
  <c r="H99" i="23"/>
  <c r="F99" i="23"/>
  <c r="D99" i="23"/>
  <c r="X96" i="23"/>
  <c r="W96" i="23"/>
  <c r="T96" i="23" s="1"/>
  <c r="R96" i="23"/>
  <c r="I96" i="23"/>
  <c r="J96" i="23" s="1"/>
  <c r="X95" i="23"/>
  <c r="W95" i="23"/>
  <c r="T95" i="23" s="1"/>
  <c r="R95" i="23"/>
  <c r="J95" i="23"/>
  <c r="I95" i="23"/>
  <c r="H95" i="23"/>
  <c r="F95" i="23"/>
  <c r="D95" i="23"/>
  <c r="X94" i="23"/>
  <c r="Y96" i="23" s="1"/>
  <c r="Z96" i="23" s="1"/>
  <c r="W94" i="23"/>
  <c r="Y94" i="23" s="1"/>
  <c r="R94" i="23"/>
  <c r="I94" i="23"/>
  <c r="J94" i="23" s="1"/>
  <c r="K96" i="23" s="1"/>
  <c r="L96" i="23" s="1"/>
  <c r="W91" i="23"/>
  <c r="X91" i="23" s="1"/>
  <c r="V91" i="23"/>
  <c r="T91" i="23"/>
  <c r="J91" i="23"/>
  <c r="I91" i="23"/>
  <c r="H91" i="23"/>
  <c r="F91" i="23"/>
  <c r="D91" i="23"/>
  <c r="W90" i="23"/>
  <c r="X90" i="23" s="1"/>
  <c r="V90" i="23"/>
  <c r="T90" i="23"/>
  <c r="I90" i="23"/>
  <c r="J90" i="23" s="1"/>
  <c r="Y89" i="23"/>
  <c r="W89" i="23"/>
  <c r="X89" i="23" s="1"/>
  <c r="V89" i="23"/>
  <c r="R89" i="23"/>
  <c r="J89" i="23"/>
  <c r="K91" i="23" s="1"/>
  <c r="L91" i="23" s="1"/>
  <c r="I89" i="23"/>
  <c r="K89" i="23" s="1"/>
  <c r="L89" i="23" s="1"/>
  <c r="D89" i="23"/>
  <c r="W86" i="23"/>
  <c r="X86" i="23" s="1"/>
  <c r="I86" i="23"/>
  <c r="J86" i="23" s="1"/>
  <c r="H86" i="23"/>
  <c r="F86" i="23"/>
  <c r="W85" i="23"/>
  <c r="X85" i="23" s="1"/>
  <c r="J85" i="23"/>
  <c r="I85" i="23"/>
  <c r="F85" i="23" s="1"/>
  <c r="D85" i="23"/>
  <c r="W84" i="23"/>
  <c r="X84" i="23" s="1"/>
  <c r="L84" i="23"/>
  <c r="K84" i="23"/>
  <c r="I84" i="23"/>
  <c r="J84" i="23" s="1"/>
  <c r="H84" i="23"/>
  <c r="F84" i="23"/>
  <c r="Y81" i="23"/>
  <c r="Z81" i="23" s="1"/>
  <c r="X81" i="23"/>
  <c r="W81" i="23"/>
  <c r="V81" i="23"/>
  <c r="T81" i="23"/>
  <c r="R81" i="23"/>
  <c r="J81" i="23"/>
  <c r="I81" i="23"/>
  <c r="F81" i="23" s="1"/>
  <c r="D81" i="23"/>
  <c r="X80" i="23"/>
  <c r="W80" i="23"/>
  <c r="V80" i="23"/>
  <c r="T80" i="23"/>
  <c r="R80" i="23"/>
  <c r="I80" i="23"/>
  <c r="J80" i="23" s="1"/>
  <c r="H80" i="23"/>
  <c r="F80" i="23"/>
  <c r="Y79" i="23"/>
  <c r="X79" i="23"/>
  <c r="Z79" i="23" s="1"/>
  <c r="W79" i="23"/>
  <c r="V79" i="23"/>
  <c r="T79" i="23"/>
  <c r="R79" i="23"/>
  <c r="J79" i="23"/>
  <c r="K81" i="23" s="1"/>
  <c r="L81" i="23" s="1"/>
  <c r="I79" i="23"/>
  <c r="K79" i="23" s="1"/>
  <c r="L79" i="23" s="1"/>
  <c r="D79" i="23"/>
  <c r="W76" i="23"/>
  <c r="X76" i="23" s="1"/>
  <c r="I76" i="23"/>
  <c r="J76" i="23" s="1"/>
  <c r="H76" i="23"/>
  <c r="F76" i="23"/>
  <c r="W75" i="23"/>
  <c r="X75" i="23" s="1"/>
  <c r="J75" i="23"/>
  <c r="I75" i="23"/>
  <c r="F75" i="23" s="1"/>
  <c r="D75" i="23"/>
  <c r="W74" i="23"/>
  <c r="X74" i="23" s="1"/>
  <c r="L74" i="23"/>
  <c r="K74" i="23"/>
  <c r="I74" i="23"/>
  <c r="J74" i="23" s="1"/>
  <c r="H74" i="23"/>
  <c r="F74" i="23"/>
  <c r="Y71" i="23"/>
  <c r="Z71" i="23" s="1"/>
  <c r="X71" i="23"/>
  <c r="W71" i="23"/>
  <c r="V71" i="23"/>
  <c r="T71" i="23"/>
  <c r="R71" i="23"/>
  <c r="J71" i="23"/>
  <c r="I71" i="23"/>
  <c r="F71" i="23" s="1"/>
  <c r="D71" i="23"/>
  <c r="X70" i="23"/>
  <c r="W70" i="23"/>
  <c r="V70" i="23"/>
  <c r="T70" i="23"/>
  <c r="R70" i="23"/>
  <c r="I70" i="23"/>
  <c r="J70" i="23" s="1"/>
  <c r="H70" i="23"/>
  <c r="F70" i="23"/>
  <c r="Y69" i="23"/>
  <c r="Z69" i="23" s="1"/>
  <c r="X69" i="23"/>
  <c r="W69" i="23"/>
  <c r="V69" i="23"/>
  <c r="T69" i="23"/>
  <c r="R69" i="23"/>
  <c r="J69" i="23"/>
  <c r="K71" i="23" s="1"/>
  <c r="L71" i="23" s="1"/>
  <c r="I69" i="23"/>
  <c r="K69" i="23" s="1"/>
  <c r="L69" i="23" s="1"/>
  <c r="D69" i="23"/>
  <c r="W66" i="23"/>
  <c r="X66" i="23" s="1"/>
  <c r="I66" i="23"/>
  <c r="J66" i="23" s="1"/>
  <c r="H66" i="23"/>
  <c r="F66" i="23"/>
  <c r="W65" i="23"/>
  <c r="X65" i="23" s="1"/>
  <c r="J65" i="23"/>
  <c r="I65" i="23"/>
  <c r="F65" i="23" s="1"/>
  <c r="D65" i="23"/>
  <c r="W64" i="23"/>
  <c r="X64" i="23" s="1"/>
  <c r="K64" i="23"/>
  <c r="I64" i="23"/>
  <c r="J64" i="23" s="1"/>
  <c r="H64" i="23"/>
  <c r="F64" i="23"/>
  <c r="Y61" i="23"/>
  <c r="Z61" i="23" s="1"/>
  <c r="X61" i="23"/>
  <c r="W61" i="23"/>
  <c r="V61" i="23"/>
  <c r="T61" i="23"/>
  <c r="R61" i="23"/>
  <c r="J61" i="23"/>
  <c r="I61" i="23"/>
  <c r="F61" i="23" s="1"/>
  <c r="D61" i="23"/>
  <c r="X60" i="23"/>
  <c r="W60" i="23"/>
  <c r="V60" i="23"/>
  <c r="T60" i="23"/>
  <c r="R60" i="23"/>
  <c r="I60" i="23"/>
  <c r="J60" i="23" s="1"/>
  <c r="H60" i="23"/>
  <c r="F60" i="23"/>
  <c r="Y59" i="23"/>
  <c r="Z59" i="23" s="1"/>
  <c r="X59" i="23"/>
  <c r="W59" i="23"/>
  <c r="V59" i="23"/>
  <c r="T59" i="23"/>
  <c r="R59" i="23"/>
  <c r="J59" i="23"/>
  <c r="K61" i="23" s="1"/>
  <c r="L61" i="23" s="1"/>
  <c r="I59" i="23"/>
  <c r="K59" i="23" s="1"/>
  <c r="L59" i="23" s="1"/>
  <c r="D59" i="23"/>
  <c r="W56" i="23"/>
  <c r="X56" i="23" s="1"/>
  <c r="I56" i="23"/>
  <c r="J56" i="23" s="1"/>
  <c r="H56" i="23"/>
  <c r="F56" i="23"/>
  <c r="W55" i="23"/>
  <c r="X55" i="23" s="1"/>
  <c r="J55" i="23"/>
  <c r="I55" i="23"/>
  <c r="F55" i="23" s="1"/>
  <c r="D55" i="23"/>
  <c r="W54" i="23"/>
  <c r="X54" i="23" s="1"/>
  <c r="Y56" i="23" s="1"/>
  <c r="Z56" i="23" s="1"/>
  <c r="L54" i="23"/>
  <c r="K54" i="23"/>
  <c r="I54" i="23"/>
  <c r="J54" i="23" s="1"/>
  <c r="H54" i="23"/>
  <c r="F54" i="23"/>
  <c r="Y51" i="23"/>
  <c r="Z51" i="23" s="1"/>
  <c r="X51" i="23"/>
  <c r="W51" i="23"/>
  <c r="V51" i="23"/>
  <c r="T51" i="23"/>
  <c r="R51" i="23"/>
  <c r="J51" i="23"/>
  <c r="I51" i="23"/>
  <c r="F51" i="23" s="1"/>
  <c r="D51" i="23"/>
  <c r="X50" i="23"/>
  <c r="W50" i="23"/>
  <c r="V50" i="23"/>
  <c r="T50" i="23"/>
  <c r="R50" i="23"/>
  <c r="I50" i="23"/>
  <c r="J50" i="23" s="1"/>
  <c r="H50" i="23"/>
  <c r="F50" i="23"/>
  <c r="Y49" i="23"/>
  <c r="Z49" i="23" s="1"/>
  <c r="X49" i="23"/>
  <c r="W49" i="23"/>
  <c r="V49" i="23"/>
  <c r="T49" i="23"/>
  <c r="R49" i="23"/>
  <c r="J49" i="23"/>
  <c r="K51" i="23" s="1"/>
  <c r="L51" i="23" s="1"/>
  <c r="I49" i="23"/>
  <c r="K49" i="23" s="1"/>
  <c r="L49" i="23" s="1"/>
  <c r="D49" i="23"/>
  <c r="W46" i="23"/>
  <c r="X46" i="23" s="1"/>
  <c r="I46" i="23"/>
  <c r="J46" i="23" s="1"/>
  <c r="H46" i="23"/>
  <c r="F46" i="23"/>
  <c r="W45" i="23"/>
  <c r="X45" i="23" s="1"/>
  <c r="J45" i="23"/>
  <c r="I45" i="23"/>
  <c r="F45" i="23" s="1"/>
  <c r="D45" i="23"/>
  <c r="W44" i="23"/>
  <c r="L44" i="23"/>
  <c r="K44" i="23"/>
  <c r="I44" i="23"/>
  <c r="J44" i="23" s="1"/>
  <c r="H44" i="23"/>
  <c r="F44" i="23"/>
  <c r="Y41" i="23"/>
  <c r="Z41" i="23" s="1"/>
  <c r="X41" i="23"/>
  <c r="W41" i="23"/>
  <c r="V41" i="23"/>
  <c r="T41" i="23"/>
  <c r="R41" i="23"/>
  <c r="J41" i="23"/>
  <c r="I41" i="23"/>
  <c r="F41" i="23" s="1"/>
  <c r="D41" i="23"/>
  <c r="X40" i="23"/>
  <c r="W40" i="23"/>
  <c r="V40" i="23"/>
  <c r="T40" i="23"/>
  <c r="R40" i="23"/>
  <c r="I40" i="23"/>
  <c r="J40" i="23" s="1"/>
  <c r="H40" i="23"/>
  <c r="F40" i="23"/>
  <c r="Y39" i="23"/>
  <c r="X39" i="23"/>
  <c r="Z39" i="23" s="1"/>
  <c r="W39" i="23"/>
  <c r="V39" i="23"/>
  <c r="R39" i="23"/>
  <c r="I39" i="23"/>
  <c r="W36" i="23"/>
  <c r="X36" i="23" s="1"/>
  <c r="V36" i="23"/>
  <c r="T36" i="23"/>
  <c r="J36" i="23"/>
  <c r="I36" i="23"/>
  <c r="H36" i="23"/>
  <c r="F36" i="23"/>
  <c r="D36" i="23"/>
  <c r="W35" i="23"/>
  <c r="X35" i="23" s="1"/>
  <c r="V35" i="23"/>
  <c r="T35" i="23"/>
  <c r="K34" i="23"/>
  <c r="L34" i="23" s="1"/>
  <c r="Y34" i="23"/>
  <c r="W34" i="23"/>
  <c r="X34" i="23" s="1"/>
  <c r="Z34" i="23" s="1"/>
  <c r="V34" i="23"/>
  <c r="T34" i="23"/>
  <c r="I34" i="23"/>
  <c r="J34" i="23" s="1"/>
  <c r="X31" i="23"/>
  <c r="W31" i="23"/>
  <c r="T31" i="23" s="1"/>
  <c r="R31" i="23"/>
  <c r="I31" i="23"/>
  <c r="X30" i="23"/>
  <c r="W30" i="23"/>
  <c r="T30" i="23" s="1"/>
  <c r="R30" i="23"/>
  <c r="J30" i="23"/>
  <c r="I30" i="23"/>
  <c r="H30" i="23"/>
  <c r="F30" i="23"/>
  <c r="D30" i="23"/>
  <c r="X29" i="23"/>
  <c r="W29" i="23"/>
  <c r="Y29" i="23" s="1"/>
  <c r="R29" i="23"/>
  <c r="I29" i="23"/>
  <c r="W26" i="23"/>
  <c r="X26" i="23" s="1"/>
  <c r="V26" i="23"/>
  <c r="T26" i="23"/>
  <c r="J26" i="23"/>
  <c r="I26" i="23"/>
  <c r="H26" i="23"/>
  <c r="F26" i="23"/>
  <c r="D26" i="23"/>
  <c r="W25" i="23"/>
  <c r="X25" i="23" s="1"/>
  <c r="V25" i="23"/>
  <c r="T25" i="23"/>
  <c r="I25" i="23"/>
  <c r="Y24" i="23"/>
  <c r="W24" i="23"/>
  <c r="X24" i="23" s="1"/>
  <c r="Y26" i="23" s="1"/>
  <c r="Z26" i="23" s="1"/>
  <c r="V24" i="23"/>
  <c r="T24" i="23"/>
  <c r="K24" i="23"/>
  <c r="L24" i="23" s="1"/>
  <c r="J24" i="23"/>
  <c r="I24" i="23"/>
  <c r="H24" i="23"/>
  <c r="F24" i="23"/>
  <c r="D24" i="23"/>
  <c r="X21" i="23"/>
  <c r="W21" i="23"/>
  <c r="T21" i="23" s="1"/>
  <c r="R21" i="23"/>
  <c r="I21" i="23"/>
  <c r="X20" i="23"/>
  <c r="W20" i="23"/>
  <c r="T20" i="23" s="1"/>
  <c r="R20" i="23"/>
  <c r="J20" i="23"/>
  <c r="I20" i="23"/>
  <c r="H20" i="23"/>
  <c r="F20" i="23"/>
  <c r="D20" i="23"/>
  <c r="X19" i="23"/>
  <c r="Y21" i="23" s="1"/>
  <c r="Z21" i="23" s="1"/>
  <c r="W19" i="23"/>
  <c r="Y19" i="23" s="1"/>
  <c r="Z19" i="23" s="1"/>
  <c r="R19" i="23"/>
  <c r="I19" i="23"/>
  <c r="W16" i="23"/>
  <c r="X16" i="23" s="1"/>
  <c r="V16" i="23"/>
  <c r="T16" i="23"/>
  <c r="J16" i="23"/>
  <c r="I16" i="23"/>
  <c r="H16" i="23"/>
  <c r="F16" i="23"/>
  <c r="D16" i="23"/>
  <c r="W15" i="23"/>
  <c r="X15" i="23" s="1"/>
  <c r="V15" i="23"/>
  <c r="T15" i="23"/>
  <c r="I15" i="23"/>
  <c r="Z14" i="23"/>
  <c r="Y14" i="23"/>
  <c r="W14" i="23"/>
  <c r="X14" i="23" s="1"/>
  <c r="V14" i="23"/>
  <c r="T14" i="23"/>
  <c r="K14" i="23"/>
  <c r="J14" i="23"/>
  <c r="I14" i="23"/>
  <c r="H14" i="23"/>
  <c r="F14" i="23"/>
  <c r="D14" i="23"/>
  <c r="W11" i="23"/>
  <c r="X11" i="23" s="1"/>
  <c r="R11" i="23"/>
  <c r="I11" i="23"/>
  <c r="H11" i="23"/>
  <c r="X10" i="23"/>
  <c r="W10" i="23"/>
  <c r="R10" i="23" s="1"/>
  <c r="J10" i="23"/>
  <c r="I10" i="23"/>
  <c r="H10" i="23"/>
  <c r="F10" i="23"/>
  <c r="D10" i="23"/>
  <c r="X9" i="23"/>
  <c r="W9" i="23"/>
  <c r="R9" i="23" s="1"/>
  <c r="I9" i="23"/>
  <c r="H9" i="23" s="1"/>
  <c r="W6" i="23"/>
  <c r="X6" i="23" s="1"/>
  <c r="V6" i="23"/>
  <c r="T6" i="23"/>
  <c r="J6" i="23"/>
  <c r="I6" i="23"/>
  <c r="H6" i="23"/>
  <c r="F6" i="23"/>
  <c r="D6" i="23"/>
  <c r="W5" i="23"/>
  <c r="X5" i="23" s="1"/>
  <c r="V5" i="23"/>
  <c r="T5" i="23"/>
  <c r="I5" i="23"/>
  <c r="H5" i="23" s="1"/>
  <c r="Y4" i="23"/>
  <c r="Z4" i="23" s="1"/>
  <c r="W4" i="23"/>
  <c r="X4" i="23" s="1"/>
  <c r="Y6" i="23" s="1"/>
  <c r="Z6" i="23" s="1"/>
  <c r="V4" i="23"/>
  <c r="T4" i="23"/>
  <c r="J4" i="23"/>
  <c r="I4" i="23"/>
  <c r="H4" i="23"/>
  <c r="F4" i="23"/>
  <c r="D4" i="23"/>
  <c r="D34" i="23" l="1"/>
  <c r="F34" i="23"/>
  <c r="H34" i="23"/>
  <c r="F35" i="23"/>
  <c r="H35" i="23"/>
  <c r="D35" i="23"/>
  <c r="J11" i="23"/>
  <c r="D11" i="23"/>
  <c r="F11" i="23"/>
  <c r="J15" i="23"/>
  <c r="K16" i="23" s="1"/>
  <c r="L16" i="23" s="1"/>
  <c r="D15" i="23"/>
  <c r="H15" i="23"/>
  <c r="F15" i="23"/>
  <c r="Z24" i="23"/>
  <c r="J39" i="23"/>
  <c r="K41" i="23" s="1"/>
  <c r="L41" i="23" s="1"/>
  <c r="D39" i="23"/>
  <c r="H39" i="23"/>
  <c r="K39" i="23"/>
  <c r="L39" i="23" s="1"/>
  <c r="F39" i="23"/>
  <c r="X44" i="23"/>
  <c r="R44" i="23"/>
  <c r="V44" i="23"/>
  <c r="Y44" i="23"/>
  <c r="T44" i="23"/>
  <c r="K76" i="23"/>
  <c r="L76" i="23" s="1"/>
  <c r="K86" i="23"/>
  <c r="L86" i="23" s="1"/>
  <c r="Y9" i="23"/>
  <c r="Z9" i="23" s="1"/>
  <c r="T9" i="23"/>
  <c r="V9" i="23"/>
  <c r="T10" i="23"/>
  <c r="V10" i="23"/>
  <c r="Y16" i="23"/>
  <c r="Z16" i="23" s="1"/>
  <c r="J25" i="23"/>
  <c r="K26" i="23" s="1"/>
  <c r="L26" i="23" s="1"/>
  <c r="D25" i="23"/>
  <c r="H25" i="23"/>
  <c r="F25" i="23"/>
  <c r="K46" i="23"/>
  <c r="L46" i="23" s="1"/>
  <c r="K56" i="23"/>
  <c r="L56" i="23" s="1"/>
  <c r="L64" i="23"/>
  <c r="K66" i="23"/>
  <c r="L66" i="23" s="1"/>
  <c r="Z89" i="23"/>
  <c r="Y91" i="23"/>
  <c r="Z91" i="23" s="1"/>
  <c r="J5" i="23"/>
  <c r="K6" i="23" s="1"/>
  <c r="L6" i="23" s="1"/>
  <c r="D5" i="23"/>
  <c r="F5" i="23"/>
  <c r="J9" i="23"/>
  <c r="K11" i="23" s="1"/>
  <c r="L11" i="23" s="1"/>
  <c r="D9" i="23"/>
  <c r="K9" i="23"/>
  <c r="L9" i="23" s="1"/>
  <c r="F9" i="23"/>
  <c r="Y11" i="23"/>
  <c r="Z11" i="23" s="1"/>
  <c r="J19" i="23"/>
  <c r="K21" i="23" s="1"/>
  <c r="L21" i="23" s="1"/>
  <c r="D19" i="23"/>
  <c r="H19" i="23"/>
  <c r="K19" i="23"/>
  <c r="L19" i="23" s="1"/>
  <c r="F19" i="23"/>
  <c r="J21" i="23"/>
  <c r="D21" i="23"/>
  <c r="H21" i="23"/>
  <c r="F21" i="23"/>
  <c r="Y31" i="23"/>
  <c r="Z31" i="23" s="1"/>
  <c r="Z29" i="23"/>
  <c r="K36" i="23"/>
  <c r="L36" i="23" s="1"/>
  <c r="K4" i="23"/>
  <c r="L4" i="23" s="1"/>
  <c r="T11" i="23"/>
  <c r="V11" i="23"/>
  <c r="J29" i="23"/>
  <c r="D29" i="23"/>
  <c r="H29" i="23"/>
  <c r="K29" i="23"/>
  <c r="L29" i="23" s="1"/>
  <c r="F29" i="23"/>
  <c r="J31" i="23"/>
  <c r="D31" i="23"/>
  <c r="H31" i="23"/>
  <c r="F31" i="23"/>
  <c r="Y36" i="23"/>
  <c r="Z36" i="23" s="1"/>
  <c r="Z64" i="23"/>
  <c r="Y66" i="23"/>
  <c r="Z66" i="23" s="1"/>
  <c r="Z74" i="23"/>
  <c r="Y76" i="23"/>
  <c r="Z76" i="23" s="1"/>
  <c r="Z84" i="23"/>
  <c r="Y86" i="23"/>
  <c r="Z86" i="23" s="1"/>
  <c r="R4" i="23"/>
  <c r="R5" i="23"/>
  <c r="R6" i="23"/>
  <c r="R14" i="23"/>
  <c r="R15" i="23"/>
  <c r="R16" i="23"/>
  <c r="V19" i="23"/>
  <c r="V20" i="23"/>
  <c r="V21" i="23"/>
  <c r="R24" i="23"/>
  <c r="R25" i="23"/>
  <c r="R26" i="23"/>
  <c r="V29" i="23"/>
  <c r="V30" i="23"/>
  <c r="V31" i="23"/>
  <c r="R34" i="23"/>
  <c r="R35" i="23"/>
  <c r="R36" i="23"/>
  <c r="D40" i="23"/>
  <c r="H41" i="23"/>
  <c r="D44" i="23"/>
  <c r="H45" i="23"/>
  <c r="T45" i="23"/>
  <c r="D46" i="23"/>
  <c r="T46" i="23"/>
  <c r="H49" i="23"/>
  <c r="D50" i="23"/>
  <c r="H51" i="23"/>
  <c r="D54" i="23"/>
  <c r="T54" i="23"/>
  <c r="Y54" i="23"/>
  <c r="Z54" i="23" s="1"/>
  <c r="H55" i="23"/>
  <c r="T55" i="23"/>
  <c r="D56" i="23"/>
  <c r="T56" i="23"/>
  <c r="H59" i="23"/>
  <c r="D60" i="23"/>
  <c r="H61" i="23"/>
  <c r="D64" i="23"/>
  <c r="T64" i="23"/>
  <c r="Y64" i="23"/>
  <c r="H65" i="23"/>
  <c r="T65" i="23"/>
  <c r="D66" i="23"/>
  <c r="T66" i="23"/>
  <c r="H69" i="23"/>
  <c r="D70" i="23"/>
  <c r="H71" i="23"/>
  <c r="D74" i="23"/>
  <c r="T74" i="23"/>
  <c r="Y74" i="23"/>
  <c r="H75" i="23"/>
  <c r="T75" i="23"/>
  <c r="D76" i="23"/>
  <c r="T76" i="23"/>
  <c r="H79" i="23"/>
  <c r="D80" i="23"/>
  <c r="H81" i="23"/>
  <c r="D84" i="23"/>
  <c r="T84" i="23"/>
  <c r="Y84" i="23"/>
  <c r="H85" i="23"/>
  <c r="T85" i="23"/>
  <c r="D86" i="23"/>
  <c r="T86" i="23"/>
  <c r="H89" i="23"/>
  <c r="F90" i="23"/>
  <c r="R90" i="23"/>
  <c r="R91" i="23"/>
  <c r="F94" i="23"/>
  <c r="K94" i="23"/>
  <c r="L94" i="23" s="1"/>
  <c r="V94" i="23"/>
  <c r="Z94" i="23"/>
  <c r="V95" i="23"/>
  <c r="F96" i="23"/>
  <c r="V96" i="23"/>
  <c r="R99" i="23"/>
  <c r="F100" i="23"/>
  <c r="R100" i="23"/>
  <c r="R101" i="23"/>
  <c r="F104" i="23"/>
  <c r="K104" i="23"/>
  <c r="L104" i="23" s="1"/>
  <c r="V104" i="23"/>
  <c r="V105" i="23"/>
  <c r="F106" i="23"/>
  <c r="V106" i="23"/>
  <c r="J6" i="25"/>
  <c r="K7" i="25" s="1"/>
  <c r="L7" i="25" s="1"/>
  <c r="D6" i="25"/>
  <c r="J10" i="25"/>
  <c r="D10" i="25"/>
  <c r="D11" i="25"/>
  <c r="R11" i="25"/>
  <c r="F12" i="25"/>
  <c r="X12" i="25"/>
  <c r="J16" i="25"/>
  <c r="K17" i="25" s="1"/>
  <c r="L17" i="25" s="1"/>
  <c r="D16" i="25"/>
  <c r="J20" i="25"/>
  <c r="D20" i="25"/>
  <c r="D21" i="25"/>
  <c r="R21" i="25"/>
  <c r="F22" i="25"/>
  <c r="X22" i="25"/>
  <c r="J26" i="25"/>
  <c r="K27" i="25" s="1"/>
  <c r="L27" i="25" s="1"/>
  <c r="D26" i="25"/>
  <c r="Y27" i="25"/>
  <c r="Z27" i="25" s="1"/>
  <c r="J30" i="25"/>
  <c r="D30" i="25"/>
  <c r="D31" i="25"/>
  <c r="R31" i="25"/>
  <c r="F32" i="25"/>
  <c r="X32" i="25"/>
  <c r="V35" i="25"/>
  <c r="D36" i="25"/>
  <c r="T36" i="25"/>
  <c r="X37" i="25"/>
  <c r="R37" i="25"/>
  <c r="R40" i="25"/>
  <c r="Y40" i="25"/>
  <c r="T42" i="25"/>
  <c r="D46" i="25"/>
  <c r="T46" i="25"/>
  <c r="K50" i="25"/>
  <c r="L50" i="25" s="1"/>
  <c r="F50" i="25"/>
  <c r="J50" i="25"/>
  <c r="D50" i="25"/>
  <c r="K60" i="25"/>
  <c r="F60" i="25"/>
  <c r="J60" i="25"/>
  <c r="D60" i="25"/>
  <c r="H60" i="25"/>
  <c r="F62" i="25"/>
  <c r="J62" i="25"/>
  <c r="D62" i="25"/>
  <c r="H62" i="25"/>
  <c r="Y67" i="25"/>
  <c r="Z67" i="25" s="1"/>
  <c r="Z70" i="25"/>
  <c r="Y72" i="25"/>
  <c r="Z72" i="25" s="1"/>
  <c r="F76" i="25"/>
  <c r="J76" i="25"/>
  <c r="K77" i="25" s="1"/>
  <c r="L77" i="25" s="1"/>
  <c r="D76" i="25"/>
  <c r="H76" i="25"/>
  <c r="K32" i="27"/>
  <c r="L32" i="27" s="1"/>
  <c r="V45" i="23"/>
  <c r="V46" i="23"/>
  <c r="V54" i="23"/>
  <c r="V55" i="23"/>
  <c r="V56" i="23"/>
  <c r="V64" i="23"/>
  <c r="V65" i="23"/>
  <c r="V66" i="23"/>
  <c r="V74" i="23"/>
  <c r="V75" i="23"/>
  <c r="V76" i="23"/>
  <c r="V84" i="23"/>
  <c r="V85" i="23"/>
  <c r="V86" i="23"/>
  <c r="H90" i="23"/>
  <c r="H94" i="23"/>
  <c r="H96" i="23"/>
  <c r="H100" i="23"/>
  <c r="H104" i="23"/>
  <c r="H106" i="23"/>
  <c r="K10" i="25"/>
  <c r="Y10" i="25"/>
  <c r="T10" i="25"/>
  <c r="F11" i="25"/>
  <c r="V11" i="25"/>
  <c r="R12" i="25"/>
  <c r="K20" i="25"/>
  <c r="L20" i="25" s="1"/>
  <c r="Y20" i="25"/>
  <c r="T20" i="25"/>
  <c r="F21" i="25"/>
  <c r="V21" i="25"/>
  <c r="R22" i="25"/>
  <c r="K30" i="25"/>
  <c r="L30" i="25" s="1"/>
  <c r="Y30" i="25"/>
  <c r="T30" i="25"/>
  <c r="F31" i="25"/>
  <c r="V31" i="25"/>
  <c r="R32" i="25"/>
  <c r="H36" i="25"/>
  <c r="K40" i="25"/>
  <c r="L40" i="25" s="1"/>
  <c r="F40" i="25"/>
  <c r="T40" i="25"/>
  <c r="K45" i="25"/>
  <c r="L45" i="25" s="1"/>
  <c r="X45" i="25"/>
  <c r="Y47" i="25" s="1"/>
  <c r="Z47" i="25" s="1"/>
  <c r="R45" i="25"/>
  <c r="H46" i="25"/>
  <c r="V52" i="25"/>
  <c r="T52" i="25"/>
  <c r="K70" i="25"/>
  <c r="L70" i="25" s="1"/>
  <c r="F70" i="25"/>
  <c r="J70" i="25"/>
  <c r="D70" i="25"/>
  <c r="H70" i="25"/>
  <c r="F72" i="25"/>
  <c r="J72" i="25"/>
  <c r="D72" i="25"/>
  <c r="H72" i="25"/>
  <c r="Y77" i="25"/>
  <c r="Z77" i="25" s="1"/>
  <c r="Z80" i="25"/>
  <c r="Y82" i="25"/>
  <c r="Z82" i="25" s="1"/>
  <c r="Z20" i="27"/>
  <c r="Y22" i="27"/>
  <c r="Z22" i="27" s="1"/>
  <c r="Y12" i="25"/>
  <c r="Z12" i="25" s="1"/>
  <c r="J12" i="25"/>
  <c r="D12" i="25"/>
  <c r="J22" i="25"/>
  <c r="D22" i="25"/>
  <c r="Y32" i="25"/>
  <c r="Z32" i="25" s="1"/>
  <c r="J32" i="25"/>
  <c r="D32" i="25"/>
  <c r="X36" i="25"/>
  <c r="R36" i="25"/>
  <c r="X46" i="25"/>
  <c r="R46" i="25"/>
  <c r="F52" i="25"/>
  <c r="J52" i="25"/>
  <c r="D52" i="25"/>
  <c r="F56" i="25"/>
  <c r="J56" i="25"/>
  <c r="K57" i="25" s="1"/>
  <c r="L57" i="25" s="1"/>
  <c r="D56" i="25"/>
  <c r="H56" i="25"/>
  <c r="K80" i="25"/>
  <c r="L80" i="25" s="1"/>
  <c r="F80" i="25"/>
  <c r="J80" i="25"/>
  <c r="D80" i="25"/>
  <c r="H80" i="25"/>
  <c r="F82" i="25"/>
  <c r="J82" i="25"/>
  <c r="D82" i="25"/>
  <c r="H82" i="25"/>
  <c r="T19" i="23"/>
  <c r="T29" i="23"/>
  <c r="R45" i="23"/>
  <c r="R46" i="23"/>
  <c r="F49" i="23"/>
  <c r="R54" i="23"/>
  <c r="R55" i="23"/>
  <c r="R56" i="23"/>
  <c r="F59" i="23"/>
  <c r="R64" i="23"/>
  <c r="R65" i="23"/>
  <c r="R66" i="23"/>
  <c r="F69" i="23"/>
  <c r="R74" i="23"/>
  <c r="R75" i="23"/>
  <c r="R76" i="23"/>
  <c r="F79" i="23"/>
  <c r="R84" i="23"/>
  <c r="R85" i="23"/>
  <c r="R86" i="23"/>
  <c r="F89" i="23"/>
  <c r="D90" i="23"/>
  <c r="D94" i="23"/>
  <c r="T94" i="23"/>
  <c r="D96" i="23"/>
  <c r="D100" i="23"/>
  <c r="D104" i="23"/>
  <c r="T104" i="23"/>
  <c r="D106" i="23"/>
  <c r="Z10" i="25"/>
  <c r="J11" i="25"/>
  <c r="X11" i="25"/>
  <c r="J21" i="25"/>
  <c r="X21" i="25"/>
  <c r="Z20" i="25" s="1"/>
  <c r="J31" i="25"/>
  <c r="X31" i="25"/>
  <c r="Z30" i="25" s="1"/>
  <c r="J36" i="25"/>
  <c r="K37" i="25" s="1"/>
  <c r="L37" i="25" s="1"/>
  <c r="X40" i="25"/>
  <c r="J46" i="25"/>
  <c r="K47" i="25" s="1"/>
  <c r="L47" i="25" s="1"/>
  <c r="V50" i="25"/>
  <c r="Y50" i="25"/>
  <c r="Z50" i="25" s="1"/>
  <c r="T50" i="25"/>
  <c r="V51" i="25"/>
  <c r="T51" i="25"/>
  <c r="Y57" i="25"/>
  <c r="Z57" i="25" s="1"/>
  <c r="Z60" i="25"/>
  <c r="Y62" i="25"/>
  <c r="Z62" i="25" s="1"/>
  <c r="F66" i="25"/>
  <c r="J66" i="25"/>
  <c r="K67" i="25" s="1"/>
  <c r="L67" i="25" s="1"/>
  <c r="D66" i="25"/>
  <c r="H66" i="25"/>
  <c r="Y12" i="27"/>
  <c r="Z12" i="27" s="1"/>
  <c r="V85" i="25"/>
  <c r="V86" i="25"/>
  <c r="F87" i="25"/>
  <c r="V87" i="25"/>
  <c r="F91" i="25"/>
  <c r="H5" i="27"/>
  <c r="H7" i="27"/>
  <c r="T10" i="27"/>
  <c r="Y10" i="27"/>
  <c r="Z10" i="27" s="1"/>
  <c r="H11" i="27"/>
  <c r="T11" i="27"/>
  <c r="T12" i="27"/>
  <c r="H15" i="27"/>
  <c r="H17" i="27"/>
  <c r="T20" i="27"/>
  <c r="Y20" i="27"/>
  <c r="H21" i="27"/>
  <c r="T21" i="27"/>
  <c r="T22" i="27"/>
  <c r="H25" i="27"/>
  <c r="H27" i="27"/>
  <c r="V30" i="27"/>
  <c r="V31" i="27"/>
  <c r="F32" i="27"/>
  <c r="V32" i="27"/>
  <c r="F36" i="27"/>
  <c r="F40" i="27"/>
  <c r="K40" i="27"/>
  <c r="L40" i="27" s="1"/>
  <c r="V40" i="27"/>
  <c r="V41" i="27"/>
  <c r="F42" i="27"/>
  <c r="K45" i="27"/>
  <c r="L45" i="27" s="1"/>
  <c r="Y45" i="27"/>
  <c r="Z45" i="27" s="1"/>
  <c r="T45" i="27"/>
  <c r="F46" i="27"/>
  <c r="V46" i="27"/>
  <c r="R47" i="27"/>
  <c r="K55" i="27"/>
  <c r="Y55" i="27"/>
  <c r="T55" i="27"/>
  <c r="F56" i="27"/>
  <c r="V56" i="27"/>
  <c r="R57" i="27"/>
  <c r="K65" i="27"/>
  <c r="L65" i="27" s="1"/>
  <c r="Y65" i="27"/>
  <c r="T65" i="27"/>
  <c r="F66" i="27"/>
  <c r="V66" i="27"/>
  <c r="R67" i="27"/>
  <c r="Z70" i="27"/>
  <c r="K75" i="27"/>
  <c r="L75" i="27" s="1"/>
  <c r="Y75" i="27"/>
  <c r="T75" i="27"/>
  <c r="F76" i="27"/>
  <c r="V76" i="27"/>
  <c r="R77" i="27"/>
  <c r="H81" i="27"/>
  <c r="X81" i="27"/>
  <c r="Y82" i="27" s="1"/>
  <c r="Z82" i="27" s="1"/>
  <c r="R81" i="27"/>
  <c r="T81" i="27"/>
  <c r="K85" i="27"/>
  <c r="L85" i="27" s="1"/>
  <c r="F85" i="27"/>
  <c r="H85" i="27"/>
  <c r="X90" i="27"/>
  <c r="R90" i="27"/>
  <c r="Y90" i="27"/>
  <c r="Z90" i="27" s="1"/>
  <c r="T90" i="27"/>
  <c r="X101" i="27"/>
  <c r="R101" i="27"/>
  <c r="T101" i="27"/>
  <c r="K105" i="27"/>
  <c r="F105" i="27"/>
  <c r="H105" i="27"/>
  <c r="X110" i="27"/>
  <c r="R110" i="27"/>
  <c r="Y110" i="27"/>
  <c r="Z110" i="27" s="1"/>
  <c r="T110" i="27"/>
  <c r="Y37" i="29"/>
  <c r="Z37" i="29" s="1"/>
  <c r="J47" i="27"/>
  <c r="D47" i="27"/>
  <c r="J57" i="27"/>
  <c r="D57" i="27"/>
  <c r="Y67" i="27"/>
  <c r="Z67" i="27" s="1"/>
  <c r="J67" i="27"/>
  <c r="D67" i="27"/>
  <c r="J77" i="27"/>
  <c r="D77" i="27"/>
  <c r="X82" i="27"/>
  <c r="R82" i="27"/>
  <c r="T82" i="27"/>
  <c r="F87" i="27"/>
  <c r="H87" i="27"/>
  <c r="F101" i="27"/>
  <c r="H101" i="27"/>
  <c r="X102" i="27"/>
  <c r="R102" i="27"/>
  <c r="T102" i="27"/>
  <c r="F107" i="27"/>
  <c r="H107" i="27"/>
  <c r="Z25" i="29"/>
  <c r="Y27" i="29"/>
  <c r="Z27" i="29" s="1"/>
  <c r="T60" i="25"/>
  <c r="Y60" i="25"/>
  <c r="T61" i="25"/>
  <c r="T62" i="25"/>
  <c r="T70" i="25"/>
  <c r="Y70" i="25"/>
  <c r="T71" i="25"/>
  <c r="T72" i="25"/>
  <c r="T80" i="25"/>
  <c r="Y80" i="25"/>
  <c r="T81" i="25"/>
  <c r="T82" i="25"/>
  <c r="X85" i="25"/>
  <c r="R86" i="25"/>
  <c r="X86" i="25"/>
  <c r="R87" i="25"/>
  <c r="X87" i="25"/>
  <c r="F90" i="25"/>
  <c r="K90" i="25"/>
  <c r="L90" i="25" s="1"/>
  <c r="D5" i="27"/>
  <c r="J5" i="27"/>
  <c r="D7" i="27"/>
  <c r="J7" i="27"/>
  <c r="Y7" i="27"/>
  <c r="Z7" i="27" s="1"/>
  <c r="D11" i="27"/>
  <c r="J11" i="27"/>
  <c r="K12" i="27" s="1"/>
  <c r="L12" i="27" s="1"/>
  <c r="D15" i="27"/>
  <c r="J15" i="27"/>
  <c r="D17" i="27"/>
  <c r="J17" i="27"/>
  <c r="Y17" i="27"/>
  <c r="Z17" i="27" s="1"/>
  <c r="D21" i="27"/>
  <c r="J21" i="27"/>
  <c r="K22" i="27" s="1"/>
  <c r="L22" i="27" s="1"/>
  <c r="D25" i="27"/>
  <c r="J25" i="27"/>
  <c r="D27" i="27"/>
  <c r="J27" i="27"/>
  <c r="Y27" i="27"/>
  <c r="Z27" i="27" s="1"/>
  <c r="X30" i="27"/>
  <c r="R31" i="27"/>
  <c r="X31" i="27"/>
  <c r="R32" i="27"/>
  <c r="X32" i="27"/>
  <c r="R40" i="27"/>
  <c r="X40" i="27"/>
  <c r="Y42" i="27" s="1"/>
  <c r="Z42" i="27" s="1"/>
  <c r="R41" i="27"/>
  <c r="X41" i="27"/>
  <c r="J46" i="27"/>
  <c r="X46" i="27"/>
  <c r="Y47" i="27" s="1"/>
  <c r="Z47" i="27" s="1"/>
  <c r="Z55" i="27"/>
  <c r="J56" i="27"/>
  <c r="X56" i="27"/>
  <c r="Y57" i="27" s="1"/>
  <c r="Z57" i="27" s="1"/>
  <c r="J66" i="27"/>
  <c r="X66" i="27"/>
  <c r="J76" i="27"/>
  <c r="X76" i="27"/>
  <c r="Z75" i="27" s="1"/>
  <c r="J81" i="27"/>
  <c r="K82" i="27" s="1"/>
  <c r="L82" i="27" s="1"/>
  <c r="J87" i="27"/>
  <c r="K87" i="27" s="1"/>
  <c r="L87" i="27" s="1"/>
  <c r="X91" i="27"/>
  <c r="R91" i="27"/>
  <c r="T91" i="27"/>
  <c r="K95" i="27"/>
  <c r="L95" i="27" s="1"/>
  <c r="F95" i="27"/>
  <c r="H95" i="27"/>
  <c r="X100" i="27"/>
  <c r="Y102" i="27" s="1"/>
  <c r="Z102" i="27" s="1"/>
  <c r="R100" i="27"/>
  <c r="Y100" i="27"/>
  <c r="Z100" i="27" s="1"/>
  <c r="T100" i="27"/>
  <c r="J101" i="27"/>
  <c r="K102" i="27" s="1"/>
  <c r="L102" i="27" s="1"/>
  <c r="J107" i="27"/>
  <c r="L105" i="27" s="1"/>
  <c r="X111" i="27"/>
  <c r="R111" i="27"/>
  <c r="T111" i="27"/>
  <c r="Z55" i="29"/>
  <c r="Y57" i="29"/>
  <c r="Z57" i="29" s="1"/>
  <c r="R47" i="25"/>
  <c r="R55" i="25"/>
  <c r="R56" i="25"/>
  <c r="R57" i="25"/>
  <c r="R65" i="25"/>
  <c r="R66" i="25"/>
  <c r="R67" i="25"/>
  <c r="R75" i="25"/>
  <c r="R76" i="25"/>
  <c r="R77" i="25"/>
  <c r="R85" i="25"/>
  <c r="D87" i="25"/>
  <c r="D91" i="25"/>
  <c r="F5" i="27"/>
  <c r="R10" i="27"/>
  <c r="R11" i="27"/>
  <c r="R12" i="27"/>
  <c r="F15" i="27"/>
  <c r="R20" i="27"/>
  <c r="R21" i="27"/>
  <c r="R22" i="27"/>
  <c r="F25" i="27"/>
  <c r="R30" i="27"/>
  <c r="D32" i="27"/>
  <c r="D36" i="27"/>
  <c r="D40" i="27"/>
  <c r="T40" i="27"/>
  <c r="D42" i="27"/>
  <c r="J45" i="27"/>
  <c r="D45" i="27"/>
  <c r="V45" i="27"/>
  <c r="D46" i="27"/>
  <c r="R46" i="27"/>
  <c r="F47" i="27"/>
  <c r="X47" i="27"/>
  <c r="J51" i="27"/>
  <c r="K52" i="27" s="1"/>
  <c r="L52" i="27" s="1"/>
  <c r="D51" i="27"/>
  <c r="J55" i="27"/>
  <c r="D55" i="27"/>
  <c r="V55" i="27"/>
  <c r="D56" i="27"/>
  <c r="R56" i="27"/>
  <c r="F57" i="27"/>
  <c r="X57" i="27"/>
  <c r="J61" i="27"/>
  <c r="K62" i="27" s="1"/>
  <c r="L62" i="27" s="1"/>
  <c r="D61" i="27"/>
  <c r="J65" i="27"/>
  <c r="D65" i="27"/>
  <c r="V65" i="27"/>
  <c r="D66" i="27"/>
  <c r="R66" i="27"/>
  <c r="F67" i="27"/>
  <c r="X67" i="27"/>
  <c r="Z65" i="27" s="1"/>
  <c r="J71" i="27"/>
  <c r="K72" i="27" s="1"/>
  <c r="L72" i="27" s="1"/>
  <c r="D71" i="27"/>
  <c r="J75" i="27"/>
  <c r="D75" i="27"/>
  <c r="V75" i="27"/>
  <c r="D76" i="27"/>
  <c r="R76" i="27"/>
  <c r="F77" i="27"/>
  <c r="X77" i="27"/>
  <c r="V80" i="27"/>
  <c r="D81" i="27"/>
  <c r="V81" i="27"/>
  <c r="D85" i="27"/>
  <c r="Y87" i="27"/>
  <c r="Z87" i="27" s="1"/>
  <c r="V90" i="27"/>
  <c r="F91" i="27"/>
  <c r="H91" i="27"/>
  <c r="X92" i="27"/>
  <c r="R92" i="27"/>
  <c r="T92" i="27"/>
  <c r="J95" i="27"/>
  <c r="K97" i="27" s="1"/>
  <c r="L97" i="27" s="1"/>
  <c r="F97" i="27"/>
  <c r="H97" i="27"/>
  <c r="K100" i="27"/>
  <c r="L100" i="27" s="1"/>
  <c r="V101" i="27"/>
  <c r="D105" i="27"/>
  <c r="Y107" i="27"/>
  <c r="Z107" i="27" s="1"/>
  <c r="V110" i="27"/>
  <c r="F111" i="27"/>
  <c r="H111" i="27"/>
  <c r="X112" i="27"/>
  <c r="R112" i="27"/>
  <c r="T112" i="27"/>
  <c r="Z45" i="29"/>
  <c r="Y47" i="29"/>
  <c r="Z47" i="29" s="1"/>
  <c r="K62" i="29"/>
  <c r="L62" i="29" s="1"/>
  <c r="K67" i="29"/>
  <c r="L67" i="29" s="1"/>
  <c r="F6" i="29"/>
  <c r="F10" i="29"/>
  <c r="K10" i="29"/>
  <c r="L10" i="29" s="1"/>
  <c r="V10" i="29"/>
  <c r="Z10" i="29"/>
  <c r="V11" i="29"/>
  <c r="F12" i="29"/>
  <c r="V12" i="29"/>
  <c r="F16" i="29"/>
  <c r="F20" i="29"/>
  <c r="K20" i="29"/>
  <c r="L20" i="29" s="1"/>
  <c r="H22" i="29"/>
  <c r="T25" i="29"/>
  <c r="Y25" i="29"/>
  <c r="H26" i="29"/>
  <c r="T26" i="29"/>
  <c r="T27" i="29"/>
  <c r="H30" i="29"/>
  <c r="H32" i="29"/>
  <c r="T35" i="29"/>
  <c r="Y35" i="29"/>
  <c r="Z35" i="29" s="1"/>
  <c r="H36" i="29"/>
  <c r="T36" i="29"/>
  <c r="T37" i="29"/>
  <c r="H40" i="29"/>
  <c r="H42" i="29"/>
  <c r="T45" i="29"/>
  <c r="Y45" i="29"/>
  <c r="H46" i="29"/>
  <c r="T46" i="29"/>
  <c r="T47" i="29"/>
  <c r="H50" i="29"/>
  <c r="H52" i="29"/>
  <c r="T55" i="29"/>
  <c r="Y55" i="29"/>
  <c r="H56" i="29"/>
  <c r="T56" i="29"/>
  <c r="T57" i="29"/>
  <c r="H60" i="29"/>
  <c r="F61" i="29"/>
  <c r="F65" i="29"/>
  <c r="K65" i="29"/>
  <c r="L65" i="29" s="1"/>
  <c r="V65" i="29"/>
  <c r="V66" i="29"/>
  <c r="F67" i="29"/>
  <c r="V67" i="29"/>
  <c r="R71" i="29"/>
  <c r="D72" i="29"/>
  <c r="Y75" i="29"/>
  <c r="Z75" i="29" s="1"/>
  <c r="X76" i="29"/>
  <c r="R76" i="29"/>
  <c r="T77" i="29"/>
  <c r="R81" i="29"/>
  <c r="D82" i="29"/>
  <c r="Y85" i="29"/>
  <c r="Z85" i="29" s="1"/>
  <c r="X86" i="29"/>
  <c r="R86" i="29"/>
  <c r="T87" i="29"/>
  <c r="H6" i="29"/>
  <c r="H10" i="29"/>
  <c r="H12" i="29"/>
  <c r="H16" i="29"/>
  <c r="H20" i="29"/>
  <c r="V25" i="29"/>
  <c r="V26" i="29"/>
  <c r="V27" i="29"/>
  <c r="V35" i="29"/>
  <c r="V36" i="29"/>
  <c r="V37" i="29"/>
  <c r="V45" i="29"/>
  <c r="V46" i="29"/>
  <c r="V47" i="29"/>
  <c r="V55" i="29"/>
  <c r="V56" i="29"/>
  <c r="V57" i="29"/>
  <c r="H61" i="29"/>
  <c r="H65" i="29"/>
  <c r="H67" i="29"/>
  <c r="Y70" i="29"/>
  <c r="Z70" i="29" s="1"/>
  <c r="T71" i="29"/>
  <c r="H72" i="29"/>
  <c r="T81" i="29"/>
  <c r="H82" i="29"/>
  <c r="Y82" i="29"/>
  <c r="Z82" i="29" s="1"/>
  <c r="Z15" i="31"/>
  <c r="Y17" i="31"/>
  <c r="Z17" i="31" s="1"/>
  <c r="X77" i="29"/>
  <c r="R77" i="29"/>
  <c r="X87" i="29"/>
  <c r="R87" i="29"/>
  <c r="Y32" i="31"/>
  <c r="Z32" i="31" s="1"/>
  <c r="D6" i="29"/>
  <c r="D10" i="29"/>
  <c r="T10" i="29"/>
  <c r="D12" i="29"/>
  <c r="D16" i="29"/>
  <c r="D20" i="29"/>
  <c r="R25" i="29"/>
  <c r="R26" i="29"/>
  <c r="R27" i="29"/>
  <c r="F30" i="29"/>
  <c r="R35" i="29"/>
  <c r="R36" i="29"/>
  <c r="R37" i="29"/>
  <c r="F40" i="29"/>
  <c r="R45" i="29"/>
  <c r="R46" i="29"/>
  <c r="R47" i="29"/>
  <c r="F50" i="29"/>
  <c r="R55" i="29"/>
  <c r="R56" i="29"/>
  <c r="R57" i="29"/>
  <c r="F60" i="29"/>
  <c r="D61" i="29"/>
  <c r="D65" i="29"/>
  <c r="T65" i="29"/>
  <c r="D67" i="29"/>
  <c r="X71" i="29"/>
  <c r="Y72" i="29" s="1"/>
  <c r="Z72" i="29" s="1"/>
  <c r="J72" i="29"/>
  <c r="K72" i="29" s="1"/>
  <c r="L72" i="29" s="1"/>
  <c r="K75" i="29"/>
  <c r="L75" i="29" s="1"/>
  <c r="X75" i="29"/>
  <c r="R75" i="29"/>
  <c r="H76" i="29"/>
  <c r="V76" i="29"/>
  <c r="K80" i="29"/>
  <c r="F80" i="29"/>
  <c r="T80" i="29"/>
  <c r="X81" i="29"/>
  <c r="Z80" i="29" s="1"/>
  <c r="J82" i="29"/>
  <c r="L80" i="29" s="1"/>
  <c r="K85" i="29"/>
  <c r="L85" i="29" s="1"/>
  <c r="X85" i="29"/>
  <c r="Y87" i="29" s="1"/>
  <c r="Z87" i="29" s="1"/>
  <c r="R85" i="29"/>
  <c r="H86" i="29"/>
  <c r="V86" i="29"/>
  <c r="K7" i="31"/>
  <c r="L7" i="31" s="1"/>
  <c r="Y27" i="31"/>
  <c r="Z27" i="31" s="1"/>
  <c r="F6" i="31"/>
  <c r="F10" i="31"/>
  <c r="K10" i="31"/>
  <c r="L10" i="31" s="1"/>
  <c r="V10" i="31"/>
  <c r="V11" i="31"/>
  <c r="F12" i="31"/>
  <c r="V12" i="31"/>
  <c r="R15" i="31"/>
  <c r="Y15" i="31"/>
  <c r="H16" i="31"/>
  <c r="T16" i="31"/>
  <c r="T17" i="31"/>
  <c r="H20" i="31"/>
  <c r="H22" i="31"/>
  <c r="T25" i="31"/>
  <c r="Y25" i="31"/>
  <c r="Z25" i="31" s="1"/>
  <c r="H26" i="31"/>
  <c r="T26" i="31"/>
  <c r="T27" i="31"/>
  <c r="H30" i="31"/>
  <c r="T32" i="31"/>
  <c r="D36" i="31"/>
  <c r="X37" i="31"/>
  <c r="R37" i="31"/>
  <c r="R40" i="31"/>
  <c r="Y40" i="31"/>
  <c r="T42" i="31"/>
  <c r="T46" i="31"/>
  <c r="X46" i="31"/>
  <c r="R46" i="31"/>
  <c r="V50" i="31"/>
  <c r="Y50" i="31"/>
  <c r="T50" i="31"/>
  <c r="Z55" i="31"/>
  <c r="T61" i="31"/>
  <c r="X61" i="31"/>
  <c r="R61" i="31"/>
  <c r="V65" i="31"/>
  <c r="Y65" i="31"/>
  <c r="R65" i="31"/>
  <c r="Z70" i="31"/>
  <c r="T76" i="31"/>
  <c r="X76" i="31"/>
  <c r="R76" i="31"/>
  <c r="V81" i="31"/>
  <c r="T81" i="31"/>
  <c r="V91" i="31"/>
  <c r="Y90" i="31"/>
  <c r="T91" i="31"/>
  <c r="X91" i="31"/>
  <c r="R91" i="31"/>
  <c r="X35" i="31"/>
  <c r="R35" i="31"/>
  <c r="K40" i="31"/>
  <c r="F40" i="31"/>
  <c r="X45" i="31"/>
  <c r="R45" i="31"/>
  <c r="H46" i="31"/>
  <c r="F46" i="31"/>
  <c r="T47" i="31"/>
  <c r="X47" i="31"/>
  <c r="R47" i="31"/>
  <c r="Z50" i="31"/>
  <c r="Y52" i="31"/>
  <c r="Z52" i="31" s="1"/>
  <c r="Z65" i="31"/>
  <c r="Y67" i="31"/>
  <c r="Z67" i="31" s="1"/>
  <c r="Y80" i="31"/>
  <c r="T80" i="31"/>
  <c r="X80" i="31"/>
  <c r="R80" i="31"/>
  <c r="R10" i="31"/>
  <c r="X10" i="31"/>
  <c r="R11" i="31"/>
  <c r="X11" i="31"/>
  <c r="R12" i="31"/>
  <c r="X12" i="31"/>
  <c r="K15" i="31"/>
  <c r="L15" i="31" s="1"/>
  <c r="D16" i="31"/>
  <c r="J16" i="31"/>
  <c r="K17" i="31" s="1"/>
  <c r="L17" i="31" s="1"/>
  <c r="D20" i="31"/>
  <c r="J20" i="31"/>
  <c r="K22" i="31" s="1"/>
  <c r="L22" i="31" s="1"/>
  <c r="D22" i="31"/>
  <c r="J22" i="31"/>
  <c r="Y22" i="31"/>
  <c r="Z22" i="31" s="1"/>
  <c r="D26" i="31"/>
  <c r="J26" i="31"/>
  <c r="K27" i="31" s="1"/>
  <c r="L27" i="31" s="1"/>
  <c r="D30" i="31"/>
  <c r="J30" i="31"/>
  <c r="K32" i="31" s="1"/>
  <c r="L32" i="31" s="1"/>
  <c r="Y30" i="31"/>
  <c r="Z30" i="31" s="1"/>
  <c r="X32" i="31"/>
  <c r="Y35" i="31"/>
  <c r="Z35" i="31" s="1"/>
  <c r="X36" i="31"/>
  <c r="R36" i="31"/>
  <c r="J40" i="31"/>
  <c r="X42" i="31"/>
  <c r="Y45" i="31"/>
  <c r="Z45" i="31" s="1"/>
  <c r="J46" i="31"/>
  <c r="K47" i="31" s="1"/>
  <c r="L47" i="31" s="1"/>
  <c r="V85" i="31"/>
  <c r="Y85" i="31"/>
  <c r="T85" i="31"/>
  <c r="Z100" i="31"/>
  <c r="Y102" i="31"/>
  <c r="Z102" i="31" s="1"/>
  <c r="D6" i="31"/>
  <c r="D10" i="31"/>
  <c r="T10" i="31"/>
  <c r="D12" i="31"/>
  <c r="R16" i="31"/>
  <c r="R17" i="31"/>
  <c r="F20" i="31"/>
  <c r="R25" i="31"/>
  <c r="R26" i="31"/>
  <c r="R27" i="31"/>
  <c r="F30" i="31"/>
  <c r="H32" i="31"/>
  <c r="R32" i="31"/>
  <c r="T35" i="31"/>
  <c r="J36" i="31"/>
  <c r="K37" i="31" s="1"/>
  <c r="L37" i="31" s="1"/>
  <c r="V37" i="31"/>
  <c r="D40" i="31"/>
  <c r="X40" i="31"/>
  <c r="T41" i="31"/>
  <c r="H42" i="31"/>
  <c r="R42" i="31"/>
  <c r="T45" i="31"/>
  <c r="V52" i="31"/>
  <c r="T52" i="31"/>
  <c r="V67" i="31"/>
  <c r="T67" i="31"/>
  <c r="T82" i="31"/>
  <c r="X82" i="31"/>
  <c r="R82" i="31"/>
  <c r="X85" i="31"/>
  <c r="V95" i="31"/>
  <c r="Y95" i="31"/>
  <c r="T95" i="31"/>
  <c r="X95" i="31"/>
  <c r="R95" i="31"/>
  <c r="V97" i="31"/>
  <c r="T97" i="31"/>
  <c r="X97" i="31"/>
  <c r="R97" i="31"/>
  <c r="V111" i="31"/>
  <c r="Y110" i="31"/>
  <c r="T111" i="31"/>
  <c r="X111" i="31"/>
  <c r="R111" i="31"/>
  <c r="Z5" i="32"/>
  <c r="Y7" i="32"/>
  <c r="Z7" i="32" s="1"/>
  <c r="T87" i="31"/>
  <c r="T96" i="31"/>
  <c r="T100" i="31"/>
  <c r="Y100" i="31"/>
  <c r="T102" i="31"/>
  <c r="R5" i="32"/>
  <c r="Y5" i="32"/>
  <c r="T7" i="32"/>
  <c r="R16" i="32"/>
  <c r="X16" i="32"/>
  <c r="R20" i="32"/>
  <c r="X20" i="32"/>
  <c r="T21" i="32"/>
  <c r="R22" i="32"/>
  <c r="X22" i="32"/>
  <c r="T25" i="32"/>
  <c r="Y25" i="32"/>
  <c r="T27" i="32"/>
  <c r="Y27" i="32"/>
  <c r="Z27" i="32" s="1"/>
  <c r="R31" i="32"/>
  <c r="X31" i="32"/>
  <c r="R35" i="32"/>
  <c r="X35" i="32"/>
  <c r="T36" i="32"/>
  <c r="R37" i="32"/>
  <c r="X37" i="32"/>
  <c r="F40" i="32"/>
  <c r="K40" i="32"/>
  <c r="L40" i="32" s="1"/>
  <c r="F42" i="32"/>
  <c r="K45" i="32"/>
  <c r="L45" i="32" s="1"/>
  <c r="Y45" i="32"/>
  <c r="Z45" i="32" s="1"/>
  <c r="T45" i="32"/>
  <c r="F46" i="32"/>
  <c r="V46" i="32"/>
  <c r="R47" i="32"/>
  <c r="J50" i="32"/>
  <c r="T56" i="32"/>
  <c r="V56" i="32"/>
  <c r="Y65" i="32"/>
  <c r="X70" i="32"/>
  <c r="R70" i="32"/>
  <c r="Y70" i="32"/>
  <c r="T70" i="32"/>
  <c r="X71" i="32"/>
  <c r="Y90" i="32"/>
  <c r="T90" i="32"/>
  <c r="V90" i="32"/>
  <c r="T101" i="32"/>
  <c r="X101" i="32"/>
  <c r="Z100" i="32" s="1"/>
  <c r="R101" i="32"/>
  <c r="V101" i="32"/>
  <c r="T16" i="32"/>
  <c r="T20" i="32"/>
  <c r="Y20" i="32"/>
  <c r="T22" i="32"/>
  <c r="T31" i="32"/>
  <c r="T35" i="32"/>
  <c r="Y35" i="32"/>
  <c r="T37" i="32"/>
  <c r="F45" i="32"/>
  <c r="Y47" i="32"/>
  <c r="Z47" i="32" s="1"/>
  <c r="J47" i="32"/>
  <c r="D47" i="32"/>
  <c r="V47" i="32"/>
  <c r="D50" i="32"/>
  <c r="K50" i="32"/>
  <c r="L50" i="32" s="1"/>
  <c r="F51" i="32"/>
  <c r="Y55" i="32"/>
  <c r="Z55" i="32" s="1"/>
  <c r="T55" i="32"/>
  <c r="V55" i="32"/>
  <c r="Y77" i="32"/>
  <c r="Z77" i="32" s="1"/>
  <c r="X87" i="32"/>
  <c r="R87" i="32"/>
  <c r="T87" i="32"/>
  <c r="K27" i="34"/>
  <c r="L27" i="34" s="1"/>
  <c r="Y27" i="34"/>
  <c r="Z27" i="34" s="1"/>
  <c r="Y32" i="34"/>
  <c r="Z32" i="34" s="1"/>
  <c r="Y15" i="32"/>
  <c r="Y30" i="32"/>
  <c r="F50" i="32"/>
  <c r="J55" i="32"/>
  <c r="D55" i="32"/>
  <c r="K55" i="32"/>
  <c r="L55" i="32" s="1"/>
  <c r="F55" i="32"/>
  <c r="Y57" i="32"/>
  <c r="Z57" i="32" s="1"/>
  <c r="T57" i="32"/>
  <c r="V57" i="32"/>
  <c r="Y62" i="32"/>
  <c r="Z62" i="32" s="1"/>
  <c r="X72" i="32"/>
  <c r="R72" i="32"/>
  <c r="T72" i="32"/>
  <c r="X81" i="32"/>
  <c r="R81" i="32"/>
  <c r="T81" i="32"/>
  <c r="T86" i="32"/>
  <c r="V86" i="32"/>
  <c r="T92" i="32"/>
  <c r="X92" i="32"/>
  <c r="Y92" i="32" s="1"/>
  <c r="Z92" i="32" s="1"/>
  <c r="R92" i="32"/>
  <c r="V92" i="32"/>
  <c r="Z95" i="32"/>
  <c r="Y97" i="32"/>
  <c r="Z97" i="32" s="1"/>
  <c r="Y102" i="32"/>
  <c r="Z102" i="32" s="1"/>
  <c r="K22" i="34"/>
  <c r="L22" i="34" s="1"/>
  <c r="J45" i="32"/>
  <c r="K47" i="32" s="1"/>
  <c r="L47" i="32" s="1"/>
  <c r="D45" i="32"/>
  <c r="J51" i="32"/>
  <c r="D51" i="32"/>
  <c r="J57" i="32"/>
  <c r="D57" i="32"/>
  <c r="F57" i="32"/>
  <c r="X66" i="32"/>
  <c r="R66" i="32"/>
  <c r="T66" i="32"/>
  <c r="T71" i="32"/>
  <c r="V71" i="32"/>
  <c r="X85" i="32"/>
  <c r="R85" i="32"/>
  <c r="Y85" i="32"/>
  <c r="T85" i="32"/>
  <c r="R100" i="32"/>
  <c r="Y100" i="32"/>
  <c r="T102" i="32"/>
  <c r="R5" i="34"/>
  <c r="F6" i="34"/>
  <c r="R6" i="34"/>
  <c r="R7" i="34"/>
  <c r="F10" i="34"/>
  <c r="K10" i="34"/>
  <c r="L10" i="34" s="1"/>
  <c r="V10" i="34"/>
  <c r="V11" i="34"/>
  <c r="F12" i="34"/>
  <c r="V12" i="34"/>
  <c r="R15" i="34"/>
  <c r="F16" i="34"/>
  <c r="R16" i="34"/>
  <c r="R17" i="34"/>
  <c r="F20" i="34"/>
  <c r="K20" i="34"/>
  <c r="L20" i="34" s="1"/>
  <c r="V20" i="34"/>
  <c r="V21" i="34"/>
  <c r="F22" i="34"/>
  <c r="V22" i="34"/>
  <c r="R25" i="34"/>
  <c r="F26" i="34"/>
  <c r="R26" i="34"/>
  <c r="R27" i="34"/>
  <c r="T30" i="34"/>
  <c r="Y30" i="34"/>
  <c r="V31" i="34"/>
  <c r="T32" i="34"/>
  <c r="V35" i="34"/>
  <c r="V37" i="34"/>
  <c r="R41" i="34"/>
  <c r="R45" i="34"/>
  <c r="Y45" i="34"/>
  <c r="V46" i="34"/>
  <c r="T47" i="34"/>
  <c r="V50" i="34"/>
  <c r="V52" i="34"/>
  <c r="R56" i="34"/>
  <c r="R60" i="34"/>
  <c r="Y60" i="34"/>
  <c r="X66" i="34"/>
  <c r="R66" i="34"/>
  <c r="T72" i="34"/>
  <c r="V72" i="34"/>
  <c r="Y77" i="34"/>
  <c r="Z77" i="34" s="1"/>
  <c r="X87" i="34"/>
  <c r="R87" i="34"/>
  <c r="T87" i="34"/>
  <c r="Y70" i="34"/>
  <c r="R70" i="34"/>
  <c r="X81" i="34"/>
  <c r="R81" i="34"/>
  <c r="T81" i="34"/>
  <c r="T86" i="34"/>
  <c r="V86" i="34"/>
  <c r="R10" i="34"/>
  <c r="X10" i="34"/>
  <c r="R11" i="34"/>
  <c r="X11" i="34"/>
  <c r="R12" i="34"/>
  <c r="X12" i="34"/>
  <c r="R20" i="34"/>
  <c r="X20" i="34"/>
  <c r="R21" i="34"/>
  <c r="X21" i="34"/>
  <c r="R22" i="34"/>
  <c r="X22" i="34"/>
  <c r="R31" i="34"/>
  <c r="X31" i="34"/>
  <c r="Z30" i="34" s="1"/>
  <c r="R35" i="34"/>
  <c r="X35" i="34"/>
  <c r="R37" i="34"/>
  <c r="X37" i="34"/>
  <c r="Y42" i="34"/>
  <c r="Z42" i="34" s="1"/>
  <c r="R46" i="34"/>
  <c r="X46" i="34"/>
  <c r="Z45" i="34" s="1"/>
  <c r="R50" i="34"/>
  <c r="X50" i="34"/>
  <c r="R52" i="34"/>
  <c r="X52" i="34"/>
  <c r="Y57" i="34"/>
  <c r="Z57" i="34" s="1"/>
  <c r="X70" i="34"/>
  <c r="Y80" i="34"/>
  <c r="X85" i="34"/>
  <c r="R85" i="34"/>
  <c r="Y85" i="34"/>
  <c r="T85" i="34"/>
  <c r="X86" i="34"/>
  <c r="T92" i="34"/>
  <c r="V92" i="34"/>
  <c r="T101" i="34"/>
  <c r="X101" i="34"/>
  <c r="Z100" i="34" s="1"/>
  <c r="R101" i="34"/>
  <c r="V101" i="34"/>
  <c r="Y105" i="34"/>
  <c r="T105" i="34"/>
  <c r="X105" i="34"/>
  <c r="R105" i="34"/>
  <c r="V105" i="34"/>
  <c r="R102" i="32"/>
  <c r="D6" i="34"/>
  <c r="D10" i="34"/>
  <c r="T10" i="34"/>
  <c r="D12" i="34"/>
  <c r="D16" i="34"/>
  <c r="D20" i="34"/>
  <c r="T20" i="34"/>
  <c r="D22" i="34"/>
  <c r="D26" i="34"/>
  <c r="R30" i="34"/>
  <c r="R32" i="34"/>
  <c r="T35" i="34"/>
  <c r="R47" i="34"/>
  <c r="T50" i="34"/>
  <c r="X60" i="34"/>
  <c r="Y90" i="34"/>
  <c r="T90" i="34"/>
  <c r="V90" i="34"/>
  <c r="X92" i="34"/>
  <c r="Z90" i="34" s="1"/>
  <c r="X96" i="34"/>
  <c r="R96" i="34"/>
  <c r="T96" i="34"/>
  <c r="T107" i="34"/>
  <c r="X107" i="34"/>
  <c r="R107" i="34"/>
  <c r="V107" i="34"/>
  <c r="T100" i="34"/>
  <c r="Y100" i="34"/>
  <c r="T102" i="34"/>
  <c r="R100" i="34"/>
  <c r="R102" i="34"/>
  <c r="Y97" i="34" l="1"/>
  <c r="Z97" i="34" s="1"/>
  <c r="Z95" i="34"/>
  <c r="Y37" i="34"/>
  <c r="Z37" i="34" s="1"/>
  <c r="Z35" i="34"/>
  <c r="Y22" i="34"/>
  <c r="Z22" i="34" s="1"/>
  <c r="Y87" i="32"/>
  <c r="Z87" i="32" s="1"/>
  <c r="Z85" i="32"/>
  <c r="K57" i="32"/>
  <c r="L57" i="32" s="1"/>
  <c r="Y92" i="34"/>
  <c r="Z92" i="34" s="1"/>
  <c r="Z35" i="32"/>
  <c r="Y37" i="32"/>
  <c r="Z37" i="32" s="1"/>
  <c r="K42" i="31"/>
  <c r="L42" i="31" s="1"/>
  <c r="L40" i="31"/>
  <c r="Y92" i="31"/>
  <c r="Z92" i="31" s="1"/>
  <c r="Z90" i="31"/>
  <c r="K67" i="27"/>
  <c r="L67" i="27" s="1"/>
  <c r="Y32" i="27"/>
  <c r="Z32" i="27" s="1"/>
  <c r="Z30" i="27"/>
  <c r="K27" i="27"/>
  <c r="L27" i="27" s="1"/>
  <c r="Y87" i="25"/>
  <c r="Z87" i="25" s="1"/>
  <c r="Z85" i="25"/>
  <c r="K107" i="27"/>
  <c r="L107" i="27" s="1"/>
  <c r="Y92" i="27"/>
  <c r="Z92" i="27" s="1"/>
  <c r="Z40" i="25"/>
  <c r="Y42" i="25"/>
  <c r="Z42" i="25" s="1"/>
  <c r="Z35" i="25"/>
  <c r="K72" i="25"/>
  <c r="L72" i="25" s="1"/>
  <c r="K32" i="25"/>
  <c r="L32" i="25" s="1"/>
  <c r="Y37" i="25"/>
  <c r="Z37" i="25" s="1"/>
  <c r="L14" i="23"/>
  <c r="Z60" i="34"/>
  <c r="Y62" i="34"/>
  <c r="Z62" i="34" s="1"/>
  <c r="Y72" i="34"/>
  <c r="Z72" i="34" s="1"/>
  <c r="Z70" i="34"/>
  <c r="Y52" i="34"/>
  <c r="Z52" i="34" s="1"/>
  <c r="Z50" i="34"/>
  <c r="Y67" i="32"/>
  <c r="Z67" i="32" s="1"/>
  <c r="Z65" i="32"/>
  <c r="Y82" i="32"/>
  <c r="Z82" i="32" s="1"/>
  <c r="Z80" i="32"/>
  <c r="Z15" i="32"/>
  <c r="Y17" i="32"/>
  <c r="Z17" i="32" s="1"/>
  <c r="Y82" i="31"/>
  <c r="Z82" i="31" s="1"/>
  <c r="Z80" i="31"/>
  <c r="K57" i="27"/>
  <c r="L57" i="27" s="1"/>
  <c r="L55" i="27"/>
  <c r="K22" i="25"/>
  <c r="L22" i="25" s="1"/>
  <c r="K12" i="25"/>
  <c r="L12" i="25" s="1"/>
  <c r="L10" i="25"/>
  <c r="Y107" i="34"/>
  <c r="Z107" i="34" s="1"/>
  <c r="Z105" i="34"/>
  <c r="Y12" i="34"/>
  <c r="Z12" i="34" s="1"/>
  <c r="Y82" i="34"/>
  <c r="Z82" i="34" s="1"/>
  <c r="Z80" i="34"/>
  <c r="Y47" i="34"/>
  <c r="Z47" i="34" s="1"/>
  <c r="Z90" i="32"/>
  <c r="Z30" i="32"/>
  <c r="Y32" i="32"/>
  <c r="Z32" i="32" s="1"/>
  <c r="Y112" i="31"/>
  <c r="Z112" i="31" s="1"/>
  <c r="Z110" i="31"/>
  <c r="Y12" i="31"/>
  <c r="Z12" i="31" s="1"/>
  <c r="Z10" i="31"/>
  <c r="Y47" i="31"/>
  <c r="Z47" i="31" s="1"/>
  <c r="Y37" i="31"/>
  <c r="Z37" i="31" s="1"/>
  <c r="Y62" i="31"/>
  <c r="Z62" i="31" s="1"/>
  <c r="Z60" i="31"/>
  <c r="K82" i="29"/>
  <c r="L82" i="29" s="1"/>
  <c r="K47" i="27"/>
  <c r="L47" i="27" s="1"/>
  <c r="K7" i="27"/>
  <c r="L7" i="27" s="1"/>
  <c r="L5" i="27"/>
  <c r="Y77" i="27"/>
  <c r="Z77" i="27" s="1"/>
  <c r="Y112" i="27"/>
  <c r="Z112" i="27" s="1"/>
  <c r="Z80" i="27"/>
  <c r="Y22" i="25"/>
  <c r="Z22" i="25" s="1"/>
  <c r="K62" i="25"/>
  <c r="L62" i="25" s="1"/>
  <c r="L60" i="25"/>
  <c r="K52" i="25"/>
  <c r="L52" i="25" s="1"/>
  <c r="K31" i="23"/>
  <c r="L31" i="23" s="1"/>
  <c r="Y87" i="34"/>
  <c r="Z87" i="34" s="1"/>
  <c r="Z85" i="34"/>
  <c r="Y102" i="34"/>
  <c r="Z102" i="34" s="1"/>
  <c r="Y67" i="34"/>
  <c r="Z67" i="34" s="1"/>
  <c r="Z65" i="34"/>
  <c r="Y72" i="32"/>
  <c r="Z72" i="32" s="1"/>
  <c r="Z70" i="32"/>
  <c r="K52" i="32"/>
  <c r="L52" i="32" s="1"/>
  <c r="Z20" i="32"/>
  <c r="Y22" i="32"/>
  <c r="Z22" i="32" s="1"/>
  <c r="Z95" i="31"/>
  <c r="Y97" i="31"/>
  <c r="Z97" i="31" s="1"/>
  <c r="Z85" i="31"/>
  <c r="Y87" i="31"/>
  <c r="Z87" i="31" s="1"/>
  <c r="Z40" i="31"/>
  <c r="Y42" i="31"/>
  <c r="Z42" i="31" s="1"/>
  <c r="Y77" i="31"/>
  <c r="Z77" i="31" s="1"/>
  <c r="Z75" i="31"/>
  <c r="Y77" i="29"/>
  <c r="Z77" i="29" s="1"/>
  <c r="K77" i="27"/>
  <c r="L77" i="27" s="1"/>
  <c r="K17" i="27"/>
  <c r="L17" i="27" s="1"/>
  <c r="K82" i="25"/>
  <c r="L82" i="25" s="1"/>
  <c r="Z44" i="23"/>
  <c r="Y46" i="23"/>
  <c r="Z46" i="23" s="1"/>
</calcChain>
</file>

<file path=xl/sharedStrings.xml><?xml version="1.0" encoding="utf-8"?>
<sst xmlns="http://schemas.openxmlformats.org/spreadsheetml/2006/main" count="5197" uniqueCount="320">
  <si>
    <t>ÍNDICE DE SATISFAÇÃO - PICI</t>
  </si>
  <si>
    <t>ALMOÇO</t>
  </si>
  <si>
    <t>JANTAR</t>
  </si>
  <si>
    <t>DATA</t>
  </si>
  <si>
    <t>ÓTIMO</t>
  </si>
  <si>
    <t>BOM</t>
  </si>
  <si>
    <t>Carne</t>
  </si>
  <si>
    <t>RUIM</t>
  </si>
  <si>
    <t>Frango</t>
  </si>
  <si>
    <t>Veget</t>
  </si>
  <si>
    <t>Total</t>
  </si>
  <si>
    <t>ISC</t>
  </si>
  <si>
    <t>Total Geral</t>
  </si>
  <si>
    <t>T. Dia</t>
  </si>
  <si>
    <t>Assado de Panela</t>
  </si>
  <si>
    <t>Churrasco Misto</t>
  </si>
  <si>
    <t>Bife ao Sugo</t>
  </si>
  <si>
    <t>ISC Geral</t>
  </si>
  <si>
    <t>Omelete de legumes</t>
  </si>
  <si>
    <t>Escondidinho de soja</t>
  </si>
  <si>
    <t>Feijoada</t>
  </si>
  <si>
    <t>Cubos Suíno na Chapa</t>
  </si>
  <si>
    <t>Filé de Frango Dourado</t>
  </si>
  <si>
    <t>Creme de Frango</t>
  </si>
  <si>
    <t>Frango Assado</t>
  </si>
  <si>
    <t>Torta de Vegetais</t>
  </si>
  <si>
    <t>Feijoada Vegetariana</t>
  </si>
  <si>
    <t>Bife de Soja ao M. Tomate</t>
  </si>
  <si>
    <t>Bife de soja ao molho</t>
  </si>
  <si>
    <t>Feijoada Brasileira</t>
  </si>
  <si>
    <t>Lagarto ao Molho</t>
  </si>
  <si>
    <t>Frango com Refogado</t>
  </si>
  <si>
    <t>Bife Acebolado</t>
  </si>
  <si>
    <t>Frango Xadrez</t>
  </si>
  <si>
    <t>Lasanha de Brócolis</t>
  </si>
  <si>
    <t>Lasanha de Berinjela</t>
  </si>
  <si>
    <t>Bife com Vegetais</t>
  </si>
  <si>
    <t>Bife de Soja ao Molho</t>
  </si>
  <si>
    <t>Torta de Calabresa</t>
  </si>
  <si>
    <t>Isca Chinesa</t>
  </si>
  <si>
    <t>Lasanha de Carne</t>
  </si>
  <si>
    <t>Fricassê de Frango</t>
  </si>
  <si>
    <t>Jardineira de Soja</t>
  </si>
  <si>
    <t>Bife ao Molho</t>
  </si>
  <si>
    <t>Vegetais Agridoce</t>
  </si>
  <si>
    <t>Bife ao molho</t>
  </si>
  <si>
    <t>Vatapá de peixe</t>
  </si>
  <si>
    <t>Estrogonoff de Carne</t>
  </si>
  <si>
    <t>Cozido Nordestino</t>
  </si>
  <si>
    <t>Cubos de Frango ao Molho</t>
  </si>
  <si>
    <t>Filé de frango ao Molho</t>
  </si>
  <si>
    <t>Panqueca Verde</t>
  </si>
  <si>
    <t>Abobrinha à Pizzaiolo</t>
  </si>
  <si>
    <t>Bisteca Suína na Chapa</t>
  </si>
  <si>
    <t>Paçoca de Carne</t>
  </si>
  <si>
    <t>Bife na Chapa</t>
  </si>
  <si>
    <t>Omelete de Legumes</t>
  </si>
  <si>
    <t>Escondidinho de Soja</t>
  </si>
  <si>
    <t>Peixada Cearense</t>
  </si>
  <si>
    <t>Bife Grelhado</t>
  </si>
  <si>
    <t>Bife ao Molho Mostarda</t>
  </si>
  <si>
    <t>Feijoada Diferente</t>
  </si>
  <si>
    <t>Frango ao Molho</t>
  </si>
  <si>
    <t>Soja à Bolonhesa</t>
  </si>
  <si>
    <t>Abobrinha Recheada</t>
  </si>
  <si>
    <t>Carne Trinchada ao Molho</t>
  </si>
  <si>
    <t>Goulash de Carne</t>
  </si>
  <si>
    <t>Filé de Frango ao Molho</t>
  </si>
  <si>
    <t>Filé de Frango Grelhado</t>
  </si>
  <si>
    <t>Estrogonoff Vegetariano</t>
  </si>
  <si>
    <t>Almôndegas de Soja</t>
  </si>
  <si>
    <t>Vatapá de Frango</t>
  </si>
  <si>
    <t>Costela Suína ao Molho</t>
  </si>
  <si>
    <t>Vatapá de Peixe</t>
  </si>
  <si>
    <t>Almôndega de Soja</t>
  </si>
  <si>
    <t>Torta de Frango</t>
  </si>
  <si>
    <t>Suflê de Espinafre</t>
  </si>
  <si>
    <t>Cubos Bovino Acebolado</t>
  </si>
  <si>
    <t>Lagarto ao M. Madeira</t>
  </si>
  <si>
    <t>Filé de Frango à Pizzaiolo</t>
  </si>
  <si>
    <t>Primavera de Carne</t>
  </si>
  <si>
    <t>Cozido Vegetariano</t>
  </si>
  <si>
    <t>Escondidinho Vegetariano</t>
  </si>
  <si>
    <t>Picadinho de Carne</t>
  </si>
  <si>
    <t>Bife ao M. Tomate</t>
  </si>
  <si>
    <t>Carne Trinchada na Manteiga</t>
  </si>
  <si>
    <t>Couve-flor à Delícia</t>
  </si>
  <si>
    <t>Bisteca Suína ao M. Hortelã</t>
  </si>
  <si>
    <t>Bife na Manteiga</t>
  </si>
  <si>
    <t>Escondidinho de Carne</t>
  </si>
  <si>
    <t>Cozido Bovino à Calabresa</t>
  </si>
  <si>
    <t>Charuto de Couve</t>
  </si>
  <si>
    <t>Legumes ao M. Vermelho</t>
  </si>
  <si>
    <t>Filé de Frango Acebolado</t>
  </si>
  <si>
    <t>Soja Tropeira</t>
  </si>
  <si>
    <t>Bisteca Suína ao Molho</t>
  </si>
  <si>
    <t>Cubos de Frango à Caribe</t>
  </si>
  <si>
    <t>Lasanha de Frango</t>
  </si>
  <si>
    <t>Suflê de Brócolis</t>
  </si>
  <si>
    <t>Bife de Soja Acebolado</t>
  </si>
  <si>
    <t>Bife ao M. Mostarda</t>
  </si>
  <si>
    <t>Cozido Bovino à Portuguesa</t>
  </si>
  <si>
    <t>Peixe Assado</t>
  </si>
  <si>
    <t>Berinjela à Parmegiana</t>
  </si>
  <si>
    <t>Filé de Frango com Vegetais</t>
  </si>
  <si>
    <t>Estrogonoff de Soja</t>
  </si>
  <si>
    <t>Tomate Recheada</t>
  </si>
  <si>
    <t>Omelete de Vegetais</t>
  </si>
  <si>
    <t>Peixe Assado ao Molho</t>
  </si>
  <si>
    <t>Berinjela à Pizzaiolo</t>
  </si>
  <si>
    <t>Almôndegas de Carne</t>
  </si>
  <si>
    <t>Almôndegas ao M. Tomate</t>
  </si>
  <si>
    <t>Torta de Legumes</t>
  </si>
  <si>
    <t>Frango ao M. Ervas</t>
  </si>
  <si>
    <t>Filé de Frango com Refogado</t>
  </si>
  <si>
    <t>Moqueca Vegetariana</t>
  </si>
  <si>
    <t>Bife na chapa</t>
  </si>
  <si>
    <t>Bife acebolado</t>
  </si>
  <si>
    <t>Panqueca de Soja</t>
  </si>
  <si>
    <t>FERIADO</t>
  </si>
  <si>
    <t>Torta de Ervilha e Espinafre</t>
  </si>
  <si>
    <t>Vegetais Agridoces</t>
  </si>
  <si>
    <t>Moqueca de Caju</t>
  </si>
  <si>
    <t>Filé de Peixe ao Molho</t>
  </si>
  <si>
    <t xml:space="preserve">Peixe Assado </t>
  </si>
  <si>
    <t>Torta de Brócolis</t>
  </si>
  <si>
    <t>Hamburguer de Lentilha</t>
  </si>
  <si>
    <t>Tabule com Grão de Bico</t>
  </si>
  <si>
    <t>Catchupa</t>
  </si>
  <si>
    <t>Hamburguer de Grão de Bico</t>
  </si>
  <si>
    <t>ÍNDICE DE SATISFAÇÃO - PICI - JANEIRO 2017</t>
  </si>
  <si>
    <t>Lasanha de Batatas</t>
  </si>
  <si>
    <t>Filé de Frango à Brasileira</t>
  </si>
  <si>
    <t>Picadinho de Frango</t>
  </si>
  <si>
    <t xml:space="preserve">Estrogonoff de Carne </t>
  </si>
  <si>
    <t>Filé de Frango ao M. Tomate</t>
  </si>
  <si>
    <t>Sopa de Frango</t>
  </si>
  <si>
    <t>Isca de Frango</t>
  </si>
  <si>
    <t>Sopa de Carne</t>
  </si>
  <si>
    <t>Consumê de Frango</t>
  </si>
  <si>
    <t>Abobrinha ao M. Tomate</t>
  </si>
  <si>
    <t>Sopa de Feijão</t>
  </si>
  <si>
    <t>Consomê de Frango</t>
  </si>
  <si>
    <t>Abobrinha à Parmegiana</t>
  </si>
  <si>
    <t>Frango ao Assado</t>
  </si>
  <si>
    <t>Bisteca Suína ao M.Hortelã</t>
  </si>
  <si>
    <t>Berinjela ao M. Tomate</t>
  </si>
  <si>
    <t>Cozido bovino à portuguesa</t>
  </si>
  <si>
    <t>Isca chinesa</t>
  </si>
  <si>
    <t>Filé de frango com vegetais</t>
  </si>
  <si>
    <t>Sopa de frango</t>
  </si>
  <si>
    <t>Estrogonoff de soja</t>
  </si>
  <si>
    <t>Costela suína ao molho</t>
  </si>
  <si>
    <t>Regular</t>
  </si>
  <si>
    <t>Tomate recheada</t>
  </si>
  <si>
    <t>Almôndegas de carne</t>
  </si>
  <si>
    <t>Filé de frango grelhado</t>
  </si>
  <si>
    <t>Torta de frango</t>
  </si>
  <si>
    <t>Suflê de espinafre</t>
  </si>
  <si>
    <t>Bife ao molho mostarda</t>
  </si>
  <si>
    <t>Panqueca verde</t>
  </si>
  <si>
    <t>Lasanha de carne</t>
  </si>
  <si>
    <t>Peixe assado</t>
  </si>
  <si>
    <t>Fricassê de frango</t>
  </si>
  <si>
    <t>Lagarto ao molho madeira</t>
  </si>
  <si>
    <t>Estrogonoff de carne</t>
  </si>
  <si>
    <t>Abobrinha à parmegiana</t>
  </si>
  <si>
    <t>Almôndegas de soja</t>
  </si>
  <si>
    <t>Frango com refogado</t>
  </si>
  <si>
    <t>Filé de frango ao molho tomate</t>
  </si>
  <si>
    <t>Cozido vegetariano</t>
  </si>
  <si>
    <t>Escondidinho vegetariano</t>
  </si>
  <si>
    <t>Frango assado</t>
  </si>
  <si>
    <t>Cubos de frango ao molho</t>
  </si>
  <si>
    <t>Vegetais agridoces</t>
  </si>
  <si>
    <t>Carne trinchada na manteiga</t>
  </si>
  <si>
    <t>Bisteca suína ao molho hortelã</t>
  </si>
  <si>
    <t>Filé de frango ao molho</t>
  </si>
  <si>
    <t>Frango ao molho</t>
  </si>
  <si>
    <t>Churrasco misto</t>
  </si>
  <si>
    <t>Bisteca suína na chapa</t>
  </si>
  <si>
    <t>Moqueca vegetariana</t>
  </si>
  <si>
    <t>Charuto de couve</t>
  </si>
  <si>
    <t>Filé de frango ao molho branco</t>
  </si>
  <si>
    <t>Creme de frango</t>
  </si>
  <si>
    <t>Feijoada diferente</t>
  </si>
  <si>
    <t>Feijoada brasileira</t>
  </si>
  <si>
    <t>Frango xadrez</t>
  </si>
  <si>
    <t>Feijoada vegetariana</t>
  </si>
  <si>
    <t>Bife de soja acebolado</t>
  </si>
  <si>
    <t>Torta de Calabresa*</t>
  </si>
  <si>
    <t>Soja à bolonhesa</t>
  </si>
  <si>
    <t>Vatapá de Peixe*</t>
  </si>
  <si>
    <t>Torta de Legumes*</t>
  </si>
  <si>
    <t>Almôndegas ao molho tomate</t>
  </si>
  <si>
    <t>Sopa de carne</t>
  </si>
  <si>
    <t>Estrogonoff vegetariano</t>
  </si>
  <si>
    <t>Abobrinha ao molho tomate</t>
  </si>
  <si>
    <t>Bife com vegetais</t>
  </si>
  <si>
    <t>Torta de calabresa</t>
  </si>
  <si>
    <t>Filé de frango com refogado</t>
  </si>
  <si>
    <t>Torta de legumes</t>
  </si>
  <si>
    <t>Lasanha de berinjela</t>
  </si>
  <si>
    <t>Isca de Carne ao M. Tomate</t>
  </si>
  <si>
    <t xml:space="preserve">Vatapá de Frango </t>
  </si>
  <si>
    <t>Isca de Carne Acebolado</t>
  </si>
  <si>
    <t>Estrogonoff de Frango</t>
  </si>
  <si>
    <t>Lagarto ao molho</t>
  </si>
  <si>
    <t>Lasanha de brócolis</t>
  </si>
  <si>
    <t>Primavera de carne</t>
  </si>
  <si>
    <t xml:space="preserve">Frango ao Molho </t>
  </si>
  <si>
    <t>Fife na manteiga</t>
  </si>
  <si>
    <t>Escondidinho de carne</t>
  </si>
  <si>
    <t>Caril de frango</t>
  </si>
  <si>
    <t>Filé de frango acebolado</t>
  </si>
  <si>
    <t>Isca de Carne ao Sugo</t>
  </si>
  <si>
    <t>Lasanha de batatas</t>
  </si>
  <si>
    <t>Cozido nordestino</t>
  </si>
  <si>
    <t>Abobrinha ao m. tomate</t>
  </si>
  <si>
    <t>Paçoca de carne</t>
  </si>
  <si>
    <t>Peixada cearense</t>
  </si>
  <si>
    <t>Omelete de vegetais</t>
  </si>
  <si>
    <t>Hambúrguer de lentilha</t>
  </si>
  <si>
    <t>Torta de ervilha e espinafre</t>
  </si>
  <si>
    <t>Abobrinha recheada</t>
  </si>
  <si>
    <t>Midar-sin</t>
  </si>
  <si>
    <t>Sopa de feijão</t>
  </si>
  <si>
    <t>Vatapá de frango</t>
  </si>
  <si>
    <t>Tabule com grão de bico</t>
  </si>
  <si>
    <t>Filé de Frango ao M. Branco</t>
  </si>
  <si>
    <t>Tortinha de Brócolis</t>
  </si>
  <si>
    <t>Trota de Calabresa</t>
  </si>
  <si>
    <t>Filé de frango com Refogado</t>
  </si>
  <si>
    <t>Cubos de Frango à Calabresa</t>
  </si>
  <si>
    <t>Midar-Sin</t>
  </si>
  <si>
    <t>Couve-Flor à Delícia</t>
  </si>
  <si>
    <t>Bisteca suína ao molho</t>
  </si>
  <si>
    <t>Lasanha de frango</t>
  </si>
  <si>
    <t>Isca de Carne ao Molho</t>
  </si>
  <si>
    <t>Cachupa</t>
  </si>
  <si>
    <t>Empadão de Brócolis</t>
  </si>
  <si>
    <t>Iscas de Carne ao Sugo</t>
  </si>
  <si>
    <t>Peixe assado ao Molho</t>
  </si>
  <si>
    <t>ÍNDICE DE SATISFAÇÃO DO CLIENTE</t>
  </si>
  <si>
    <t>SEMANA 1</t>
  </si>
  <si>
    <t>Data</t>
  </si>
  <si>
    <t>Preparação</t>
  </si>
  <si>
    <t>PICI 1</t>
  </si>
  <si>
    <t>REGULAR</t>
  </si>
  <si>
    <t>Filé de Frango ao M.</t>
  </si>
  <si>
    <t>Yakisoba Vegeteriano</t>
  </si>
  <si>
    <t>Vatapá de Frango*</t>
  </si>
  <si>
    <t>SEMANA 2</t>
  </si>
  <si>
    <t>Cubos Frango à Calabresa</t>
  </si>
  <si>
    <t>Isca de Figado Acebolada</t>
  </si>
  <si>
    <t>Berinjela Molho de Tomate</t>
  </si>
  <si>
    <t>SEMANA 3</t>
  </si>
  <si>
    <t>Estrogonoff de Carne*</t>
  </si>
  <si>
    <t>File de Frango ao M. Branco*</t>
  </si>
  <si>
    <t>Bobó de Legumes</t>
  </si>
  <si>
    <t>Frango ao Molho (Bacon e Passas)</t>
  </si>
  <si>
    <t>Frango à Carioca</t>
  </si>
  <si>
    <t>Fricasse de Grão de Bico</t>
  </si>
  <si>
    <t>SEMANA 4</t>
  </si>
  <si>
    <t>Cubos de Frango</t>
  </si>
  <si>
    <t>Frango ao M. Parisiense</t>
  </si>
  <si>
    <t>Suíno à Carioca</t>
  </si>
  <si>
    <t>Tomate Recheado</t>
  </si>
  <si>
    <t>Peixada Cearense*</t>
  </si>
  <si>
    <t>Tortinha de brócolis</t>
  </si>
  <si>
    <t>Torta de Frango*</t>
  </si>
  <si>
    <t>Frango Cozido (Caril)</t>
  </si>
  <si>
    <t>Creme de Frango*</t>
  </si>
  <si>
    <t>Esondidinho de Soja</t>
  </si>
  <si>
    <t>Steak de Frango</t>
  </si>
  <si>
    <t>Frango ao Molho*</t>
  </si>
  <si>
    <t>Empadão - Ervilha/Cenoura</t>
  </si>
  <si>
    <t>Filé de Peixe ao Molho*</t>
  </si>
  <si>
    <t>Consomê de Frango*</t>
  </si>
  <si>
    <t>Lasanha de Frango*</t>
  </si>
  <si>
    <t>ALMOÇO - SETEMBRO</t>
  </si>
  <si>
    <t>JANTAR - SETEMBRO</t>
  </si>
  <si>
    <t>Estrogonofe de Frango*</t>
  </si>
  <si>
    <t>Estrogonofe de Carne</t>
  </si>
  <si>
    <t>Almondegas ao M. Tomate</t>
  </si>
  <si>
    <t>Peixe Assado ao Molho*</t>
  </si>
  <si>
    <t>Filé de Frango ao Molho*</t>
  </si>
  <si>
    <t>Isca de Figado Acebolada*</t>
  </si>
  <si>
    <t>Filé de Frango ao Molho Branco*</t>
  </si>
  <si>
    <t>SEMANA 5</t>
  </si>
  <si>
    <t>Cubos de Frango Acebolados</t>
  </si>
  <si>
    <t>ALMOÇO - OUTUBRO</t>
  </si>
  <si>
    <t>Iscas de Carne ao Molho</t>
  </si>
  <si>
    <t>Iscas de Fígado Aceboladas*</t>
  </si>
  <si>
    <t>Escondidinho de Carne*</t>
  </si>
  <si>
    <t>Lasanha de Carne*</t>
  </si>
  <si>
    <t>Steak de Frango à Pizzaiolo*</t>
  </si>
  <si>
    <t>Abobrinha ao M. de Tomate</t>
  </si>
  <si>
    <t>Lasanha de Brócoles</t>
  </si>
  <si>
    <t>JANTAR - OUTUBRO</t>
  </si>
  <si>
    <t>Filé de Peixe à Delícia*</t>
  </si>
  <si>
    <t>Soja Tropical</t>
  </si>
  <si>
    <t>Couve-Flor á Delícia</t>
  </si>
  <si>
    <t>Cunos de Frango à Calabresa</t>
  </si>
  <si>
    <t>Sopa de Frango C/ Abóbora</t>
  </si>
  <si>
    <t>Assado de Panela ao Molho de Vinho</t>
  </si>
  <si>
    <t>Torta de Carne*</t>
  </si>
  <si>
    <t>ALMOÇO - NOVEMBRO</t>
  </si>
  <si>
    <t>JANTAR - NOVEMBRO</t>
  </si>
  <si>
    <t>Soja á Bolonhesa</t>
  </si>
  <si>
    <t>Yakissoba Vegetariano</t>
  </si>
  <si>
    <t>Coxa de Peru ao M. Tropical</t>
  </si>
  <si>
    <t>Suíno ao Molho Barbecue</t>
  </si>
  <si>
    <t>Quibe Vegano</t>
  </si>
  <si>
    <t>Cubos de Frango ao Molho de Laranja</t>
  </si>
  <si>
    <t>Yakisoba vegetariano</t>
  </si>
  <si>
    <t>18/0817</t>
  </si>
  <si>
    <t>Iscas de Fígado Acebolado</t>
  </si>
  <si>
    <t>ALMOÇO - AGOSTO</t>
  </si>
  <si>
    <t>JANTAR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</si>
</sst>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%"/>
    <numFmt numFmtId="166" formatCode="0.0"/>
  </numFmts>
  <fonts count="16" x14ac:knownFonts="1">
    <font>
      <sz val="10"/>
      <color rgb="FF000000"/>
      <name val="Arial"/>
    </font>
    <font>
      <b/>
      <sz val="14"/>
      <name val="Arial"/>
    </font>
    <font>
      <b/>
      <sz val="10"/>
      <name val="Arial"/>
    </font>
    <font>
      <sz val="10"/>
      <name val="Arial"/>
    </font>
    <font>
      <i/>
      <sz val="10"/>
      <name val="Arial"/>
    </font>
    <font>
      <sz val="10"/>
      <color rgb="FF0000FF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FFFFFF"/>
      <name val="Arial"/>
      <family val="2"/>
    </font>
    <font>
      <b/>
      <sz val="10"/>
      <color rgb="FF434343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  <fill>
      <patternFill patternType="solid">
        <fgColor rgb="FFB6D7A8"/>
        <bgColor rgb="FFB6D7A8"/>
      </patternFill>
    </fill>
    <fill>
      <patternFill patternType="solid">
        <fgColor rgb="FFEA9999"/>
        <bgColor rgb="FFEA999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FCE8B2"/>
        <bgColor indexed="64"/>
      </patternFill>
    </fill>
    <fill>
      <patternFill patternType="solid">
        <fgColor rgb="FFB7E1CD"/>
        <bgColor indexed="64"/>
      </patternFill>
    </fill>
    <fill>
      <patternFill patternType="solid">
        <fgColor rgb="FFF4C7C3"/>
        <bgColor indexed="64"/>
      </patternFill>
    </fill>
  </fills>
  <borders count="43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 style="thick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CCCCCC"/>
      </right>
      <top style="thick">
        <color rgb="FF000000"/>
      </top>
      <bottom/>
      <diagonal/>
    </border>
    <border>
      <left style="thick">
        <color rgb="FF000000"/>
      </left>
      <right style="medium">
        <color rgb="FFCCCCCC"/>
      </right>
      <top/>
      <bottom/>
      <diagonal/>
    </border>
    <border>
      <left style="thick">
        <color rgb="FF000000"/>
      </left>
      <right style="medium">
        <color rgb="FFCCCCCC"/>
      </right>
      <top/>
      <bottom style="thick">
        <color rgb="FF000000"/>
      </bottom>
      <diagonal/>
    </border>
    <border>
      <left style="thick">
        <color rgb="FF000000"/>
      </left>
      <right style="medium">
        <color rgb="FFCCCCCC"/>
      </right>
      <top/>
      <bottom style="medium">
        <color rgb="FFCCCCCC"/>
      </bottom>
      <diagonal/>
    </border>
    <border>
      <left style="thick">
        <color rgb="FF000000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dotted">
        <color rgb="FF000000"/>
      </right>
      <top style="medium">
        <color rgb="FFCCCCCC"/>
      </top>
      <bottom style="dotted">
        <color rgb="FF000000"/>
      </bottom>
      <diagonal/>
    </border>
    <border>
      <left style="medium">
        <color rgb="FFCCCCCC"/>
      </left>
      <right style="dotted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 style="thick">
        <color rgb="FF000000"/>
      </top>
      <bottom/>
      <diagonal/>
    </border>
    <border>
      <left style="medium">
        <color rgb="FFCCCCCC"/>
      </left>
      <right/>
      <top style="thick">
        <color rgb="FF000000"/>
      </top>
      <bottom style="medium">
        <color rgb="FFCCCCCC"/>
      </bottom>
      <diagonal/>
    </border>
    <border>
      <left/>
      <right/>
      <top style="thick">
        <color rgb="FF000000"/>
      </top>
      <bottom style="medium">
        <color rgb="FFCCCCCC"/>
      </bottom>
      <diagonal/>
    </border>
    <border>
      <left/>
      <right style="medium">
        <color rgb="FFCCCCCC"/>
      </right>
      <top style="thick">
        <color rgb="FF000000"/>
      </top>
      <bottom style="medium">
        <color rgb="FFCCCCCC"/>
      </bottom>
      <diagonal/>
    </border>
    <border>
      <left style="thick">
        <color rgb="FF000000"/>
      </left>
      <right style="medium">
        <color rgb="FFCCCCCC"/>
      </right>
      <top/>
      <bottom style="dotted">
        <color rgb="FF000000"/>
      </bottom>
      <diagonal/>
    </border>
    <border>
      <left style="thick">
        <color rgb="FF000000"/>
      </left>
      <right/>
      <top style="medium">
        <color rgb="FFCCCCCC"/>
      </top>
      <bottom style="medium">
        <color rgb="FFCCCCCC"/>
      </bottom>
      <diagonal/>
    </border>
    <border>
      <left style="thick">
        <color rgb="FF000000"/>
      </left>
      <right/>
      <top style="medium">
        <color rgb="FFCCCCCC"/>
      </top>
      <bottom/>
      <diagonal/>
    </border>
    <border>
      <left style="thick">
        <color rgb="FF000000"/>
      </left>
      <right/>
      <top/>
      <bottom style="medium">
        <color rgb="FFCCCCCC"/>
      </bottom>
      <diagonal/>
    </border>
    <border>
      <left/>
      <right style="thick">
        <color rgb="FF000000"/>
      </right>
      <top/>
      <bottom style="medium">
        <color rgb="FFCCCCCC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 style="medium">
        <color rgb="FFCCCCCC"/>
      </left>
      <right style="dotted">
        <color rgb="FF000000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/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215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/>
    <xf numFmtId="0" fontId="3" fillId="0" borderId="4" xfId="0" applyFont="1" applyBorder="1" applyAlignment="1"/>
    <xf numFmtId="14" fontId="3" fillId="0" borderId="4" xfId="0" applyNumberFormat="1" applyFont="1" applyBorder="1" applyAlignment="1"/>
    <xf numFmtId="0" fontId="3" fillId="0" borderId="4" xfId="0" applyFont="1" applyBorder="1"/>
    <xf numFmtId="0" fontId="2" fillId="0" borderId="4" xfId="0" applyFont="1" applyBorder="1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5" fontId="2" fillId="0" borderId="0" xfId="0" applyNumberFormat="1" applyFont="1"/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166" fontId="3" fillId="6" borderId="0" xfId="0" applyNumberFormat="1" applyFont="1" applyFill="1" applyAlignment="1">
      <alignment horizontal="center"/>
    </xf>
    <xf numFmtId="0" fontId="3" fillId="6" borderId="0" xfId="0" applyFont="1" applyFill="1"/>
    <xf numFmtId="0" fontId="3" fillId="4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3" fillId="7" borderId="4" xfId="0" applyFont="1" applyFill="1" applyBorder="1" applyAlignment="1"/>
    <xf numFmtId="0" fontId="3" fillId="7" borderId="4" xfId="0" applyFont="1" applyFill="1" applyBorder="1" applyAlignment="1">
      <alignment horizontal="center"/>
    </xf>
    <xf numFmtId="165" fontId="2" fillId="7" borderId="4" xfId="0" applyNumberFormat="1" applyFont="1" applyFill="1" applyBorder="1" applyAlignment="1">
      <alignment horizontal="center"/>
    </xf>
    <xf numFmtId="165" fontId="2" fillId="7" borderId="0" xfId="0" applyNumberFormat="1" applyFont="1" applyFill="1"/>
    <xf numFmtId="0" fontId="4" fillId="7" borderId="0" xfId="0" applyFont="1" applyFill="1" applyAlignment="1">
      <alignment horizontal="center"/>
    </xf>
    <xf numFmtId="166" fontId="3" fillId="7" borderId="0" xfId="0" applyNumberFormat="1" applyFont="1" applyFill="1" applyAlignment="1">
      <alignment horizontal="center"/>
    </xf>
    <xf numFmtId="0" fontId="3" fillId="7" borderId="0" xfId="0" applyFont="1" applyFill="1"/>
    <xf numFmtId="0" fontId="2" fillId="7" borderId="4" xfId="0" applyFont="1" applyFill="1" applyBorder="1" applyAlignment="1"/>
    <xf numFmtId="14" fontId="3" fillId="7" borderId="4" xfId="0" applyNumberFormat="1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3" fillId="0" borderId="4" xfId="0" applyFont="1" applyBorder="1"/>
    <xf numFmtId="0" fontId="5" fillId="7" borderId="0" xfId="0" applyFont="1" applyFill="1"/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2" fillId="6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0" borderId="3" xfId="0" applyFont="1" applyBorder="1"/>
    <xf numFmtId="0" fontId="3" fillId="2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2" xfId="0" applyFont="1" applyBorder="1"/>
    <xf numFmtId="0" fontId="1" fillId="2" borderId="0" xfId="0" applyFont="1" applyFill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2" fillId="7" borderId="0" xfId="0" applyFont="1" applyFill="1" applyAlignment="1">
      <alignment horizontal="center"/>
    </xf>
    <xf numFmtId="9" fontId="2" fillId="0" borderId="4" xfId="0" applyNumberFormat="1" applyFont="1" applyBorder="1" applyAlignment="1">
      <alignment horizontal="center"/>
    </xf>
    <xf numFmtId="9" fontId="2" fillId="0" borderId="0" xfId="0" applyNumberFormat="1" applyFont="1"/>
    <xf numFmtId="9" fontId="3" fillId="0" borderId="4" xfId="0" applyNumberFormat="1" applyFont="1" applyBorder="1"/>
    <xf numFmtId="9" fontId="3" fillId="4" borderId="1" xfId="0" applyNumberFormat="1" applyFont="1" applyFill="1" applyBorder="1" applyAlignment="1">
      <alignment horizontal="center"/>
    </xf>
    <xf numFmtId="9" fontId="3" fillId="0" borderId="3" xfId="0" applyNumberFormat="1" applyFont="1" applyBorder="1"/>
    <xf numFmtId="9" fontId="0" fillId="0" borderId="0" xfId="0" applyNumberFormat="1" applyFont="1" applyAlignment="1"/>
    <xf numFmtId="9" fontId="3" fillId="4" borderId="4" xfId="0" applyNumberFormat="1" applyFont="1" applyFill="1" applyBorder="1" applyAlignment="1">
      <alignment horizontal="center"/>
    </xf>
    <xf numFmtId="9" fontId="3" fillId="7" borderId="4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0" fontId="3" fillId="0" borderId="4" xfId="0" applyNumberFormat="1" applyFont="1" applyBorder="1" applyAlignment="1">
      <alignment horizontal="center"/>
    </xf>
    <xf numFmtId="0" fontId="3" fillId="0" borderId="4" xfId="0" applyNumberFormat="1" applyFont="1" applyBorder="1"/>
    <xf numFmtId="0" fontId="3" fillId="4" borderId="4" xfId="0" applyNumberFormat="1" applyFont="1" applyFill="1" applyBorder="1" applyAlignment="1">
      <alignment horizontal="center"/>
    </xf>
    <xf numFmtId="0" fontId="3" fillId="7" borderId="4" xfId="0" applyNumberFormat="1" applyFont="1" applyFill="1" applyBorder="1" applyAlignment="1">
      <alignment horizontal="center"/>
    </xf>
    <xf numFmtId="9" fontId="3" fillId="2" borderId="1" xfId="0" applyNumberFormat="1" applyFont="1" applyFill="1" applyBorder="1" applyAlignment="1">
      <alignment horizontal="center"/>
    </xf>
    <xf numFmtId="9" fontId="3" fillId="2" borderId="4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  <xf numFmtId="14" fontId="0" fillId="0" borderId="0" xfId="0" applyNumberFormat="1" applyFont="1" applyAlignment="1"/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Font="1" applyFill="1" applyAlignment="1"/>
    <xf numFmtId="0" fontId="6" fillId="8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10" fontId="0" fillId="8" borderId="0" xfId="0" applyNumberFormat="1" applyFont="1" applyFill="1" applyAlignment="1"/>
    <xf numFmtId="0" fontId="0" fillId="8" borderId="0" xfId="0" applyFont="1" applyFill="1" applyAlignment="1"/>
    <xf numFmtId="0" fontId="7" fillId="11" borderId="10" xfId="0" applyFont="1" applyFill="1" applyBorder="1" applyAlignment="1">
      <alignment horizontal="center" wrapText="1"/>
    </xf>
    <xf numFmtId="0" fontId="11" fillId="0" borderId="17" xfId="0" applyFont="1" applyBorder="1" applyAlignment="1">
      <alignment wrapText="1"/>
    </xf>
    <xf numFmtId="10" fontId="11" fillId="0" borderId="17" xfId="0" applyNumberFormat="1" applyFont="1" applyBorder="1" applyAlignment="1">
      <alignment horizontal="center" wrapText="1"/>
    </xf>
    <xf numFmtId="0" fontId="11" fillId="12" borderId="17" xfId="0" applyFont="1" applyFill="1" applyBorder="1" applyAlignment="1">
      <alignment horizontal="center" wrapText="1"/>
    </xf>
    <xf numFmtId="0" fontId="11" fillId="0" borderId="17" xfId="0" applyFont="1" applyBorder="1" applyAlignment="1">
      <alignment horizontal="center" wrapText="1"/>
    </xf>
    <xf numFmtId="0" fontId="11" fillId="13" borderId="17" xfId="0" applyFont="1" applyFill="1" applyBorder="1" applyAlignment="1">
      <alignment horizontal="center" wrapText="1"/>
    </xf>
    <xf numFmtId="0" fontId="11" fillId="0" borderId="13" xfId="0" applyFont="1" applyBorder="1" applyAlignment="1">
      <alignment wrapText="1"/>
    </xf>
    <xf numFmtId="10" fontId="11" fillId="0" borderId="13" xfId="0" applyNumberFormat="1" applyFont="1" applyBorder="1" applyAlignment="1">
      <alignment horizontal="center" wrapText="1"/>
    </xf>
    <xf numFmtId="0" fontId="11" fillId="13" borderId="13" xfId="0" applyFont="1" applyFill="1" applyBorder="1" applyAlignment="1">
      <alignment horizontal="center" wrapText="1"/>
    </xf>
    <xf numFmtId="0" fontId="11" fillId="12" borderId="13" xfId="0" applyFont="1" applyFill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11" borderId="10" xfId="0" applyFont="1" applyFill="1" applyBorder="1" applyAlignment="1">
      <alignment horizontal="center" wrapText="1"/>
    </xf>
    <xf numFmtId="0" fontId="11" fillId="14" borderId="17" xfId="0" applyFont="1" applyFill="1" applyBorder="1" applyAlignment="1">
      <alignment horizontal="center" wrapText="1"/>
    </xf>
    <xf numFmtId="0" fontId="11" fillId="14" borderId="13" xfId="0" applyFont="1" applyFill="1" applyBorder="1" applyAlignment="1">
      <alignment horizontal="center" wrapText="1"/>
    </xf>
    <xf numFmtId="0" fontId="9" fillId="9" borderId="5" xfId="0" applyFont="1" applyFill="1" applyBorder="1" applyAlignment="1">
      <alignment horizontal="center" wrapText="1"/>
    </xf>
    <xf numFmtId="0" fontId="9" fillId="9" borderId="6" xfId="0" applyFont="1" applyFill="1" applyBorder="1" applyAlignment="1">
      <alignment horizontal="center" wrapText="1"/>
    </xf>
    <xf numFmtId="0" fontId="10" fillId="10" borderId="19" xfId="0" applyFont="1" applyFill="1" applyBorder="1" applyAlignment="1">
      <alignment horizontal="center" vertical="center" wrapText="1"/>
    </xf>
    <xf numFmtId="0" fontId="10" fillId="10" borderId="8" xfId="0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horizontal="center" vertical="center" wrapText="1"/>
    </xf>
    <xf numFmtId="0" fontId="7" fillId="11" borderId="19" xfId="0" applyFont="1" applyFill="1" applyBorder="1" applyAlignment="1">
      <alignment horizontal="center" vertical="center" wrapText="1"/>
    </xf>
    <xf numFmtId="0" fontId="7" fillId="11" borderId="9" xfId="0" applyFont="1" applyFill="1" applyBorder="1" applyAlignment="1">
      <alignment horizontal="center" vertical="center" wrapText="1"/>
    </xf>
    <xf numFmtId="0" fontId="7" fillId="11" borderId="5" xfId="0" applyFont="1" applyFill="1" applyBorder="1" applyAlignment="1">
      <alignment horizontal="center" wrapText="1"/>
    </xf>
    <xf numFmtId="0" fontId="7" fillId="11" borderId="6" xfId="0" applyFont="1" applyFill="1" applyBorder="1" applyAlignment="1">
      <alignment horizontal="center" wrapText="1"/>
    </xf>
    <xf numFmtId="0" fontId="7" fillId="11" borderId="7" xfId="0" applyFont="1" applyFill="1" applyBorder="1" applyAlignment="1">
      <alignment horizontal="center" wrapText="1"/>
    </xf>
    <xf numFmtId="14" fontId="11" fillId="0" borderId="20" xfId="0" applyNumberFormat="1" applyFont="1" applyBorder="1" applyAlignment="1">
      <alignment horizontal="center" vertical="center" wrapText="1"/>
    </xf>
    <xf numFmtId="14" fontId="11" fillId="0" borderId="21" xfId="0" applyNumberFormat="1" applyFont="1" applyBorder="1" applyAlignment="1">
      <alignment horizontal="center" vertical="center" wrapText="1"/>
    </xf>
    <xf numFmtId="14" fontId="11" fillId="0" borderId="22" xfId="0" applyNumberFormat="1" applyFont="1" applyBorder="1" applyAlignment="1">
      <alignment horizontal="center" vertical="center" wrapText="1"/>
    </xf>
    <xf numFmtId="14" fontId="11" fillId="0" borderId="23" xfId="0" applyNumberFormat="1" applyFont="1" applyBorder="1" applyAlignment="1">
      <alignment horizontal="center" vertical="center" wrapText="1"/>
    </xf>
    <xf numFmtId="14" fontId="11" fillId="0" borderId="24" xfId="0" applyNumberFormat="1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11" borderId="19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11" fillId="11" borderId="5" xfId="0" applyFont="1" applyFill="1" applyBorder="1" applyAlignment="1">
      <alignment horizontal="center" wrapText="1"/>
    </xf>
    <xf numFmtId="0" fontId="11" fillId="11" borderId="6" xfId="0" applyFont="1" applyFill="1" applyBorder="1" applyAlignment="1">
      <alignment horizontal="center" wrapText="1"/>
    </xf>
    <xf numFmtId="0" fontId="11" fillId="11" borderId="7" xfId="0" applyFont="1" applyFill="1" applyBorder="1" applyAlignment="1">
      <alignment horizontal="center" wrapText="1"/>
    </xf>
    <xf numFmtId="0" fontId="9" fillId="9" borderId="0" xfId="0" applyFont="1" applyFill="1" applyBorder="1" applyAlignment="1">
      <alignment horizontal="center" wrapText="1"/>
    </xf>
    <xf numFmtId="0" fontId="10" fillId="10" borderId="0" xfId="0" applyFont="1" applyFill="1" applyBorder="1" applyAlignment="1">
      <alignment horizontal="center" vertical="center" wrapText="1"/>
    </xf>
    <xf numFmtId="0" fontId="7" fillId="11" borderId="0" xfId="0" applyFont="1" applyFill="1" applyBorder="1" applyAlignment="1">
      <alignment horizontal="center" vertical="center" wrapText="1"/>
    </xf>
    <xf numFmtId="0" fontId="7" fillId="11" borderId="0" xfId="0" applyFont="1" applyFill="1" applyBorder="1" applyAlignment="1">
      <alignment horizontal="center" wrapText="1"/>
    </xf>
    <xf numFmtId="0" fontId="7" fillId="11" borderId="0" xfId="0" applyFont="1" applyFill="1" applyBorder="1" applyAlignment="1">
      <alignment horizontal="center" wrapText="1"/>
    </xf>
    <xf numFmtId="14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10" fontId="11" fillId="0" borderId="0" xfId="0" applyNumberFormat="1" applyFont="1" applyBorder="1" applyAlignment="1">
      <alignment horizontal="center" wrapText="1"/>
    </xf>
    <xf numFmtId="0" fontId="11" fillId="12" borderId="0" xfId="0" applyFont="1" applyFill="1" applyBorder="1" applyAlignment="1">
      <alignment horizontal="center" wrapText="1"/>
    </xf>
    <xf numFmtId="0" fontId="11" fillId="13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  <xf numFmtId="0" fontId="11" fillId="11" borderId="0" xfId="0" applyFont="1" applyFill="1" applyBorder="1" applyAlignment="1">
      <alignment horizontal="center" vertical="center" wrapText="1"/>
    </xf>
    <xf numFmtId="0" fontId="11" fillId="11" borderId="0" xfId="0" applyFont="1" applyFill="1" applyBorder="1" applyAlignment="1">
      <alignment horizontal="center" wrapText="1"/>
    </xf>
    <xf numFmtId="0" fontId="11" fillId="11" borderId="0" xfId="0" applyFont="1" applyFill="1" applyBorder="1" applyAlignment="1">
      <alignment horizontal="center" wrapText="1"/>
    </xf>
    <xf numFmtId="0" fontId="11" fillId="14" borderId="0" xfId="0" applyFont="1" applyFill="1" applyBorder="1" applyAlignment="1">
      <alignment horizontal="center" wrapText="1"/>
    </xf>
    <xf numFmtId="0" fontId="0" fillId="0" borderId="0" xfId="0" applyFont="1" applyBorder="1" applyAlignment="1"/>
    <xf numFmtId="0" fontId="12" fillId="11" borderId="13" xfId="0" applyFont="1" applyFill="1" applyBorder="1" applyAlignment="1">
      <alignment horizontal="center" wrapText="1"/>
    </xf>
    <xf numFmtId="0" fontId="7" fillId="11" borderId="13" xfId="0" applyFont="1" applyFill="1" applyBorder="1" applyAlignment="1">
      <alignment horizontal="center" wrapText="1"/>
    </xf>
    <xf numFmtId="0" fontId="11" fillId="0" borderId="28" xfId="0" applyFont="1" applyBorder="1" applyAlignment="1">
      <alignment wrapText="1"/>
    </xf>
    <xf numFmtId="10" fontId="11" fillId="0" borderId="28" xfId="0" applyNumberFormat="1" applyFont="1" applyBorder="1" applyAlignment="1">
      <alignment horizontal="center" wrapText="1"/>
    </xf>
    <xf numFmtId="0" fontId="11" fillId="12" borderId="28" xfId="0" applyFont="1" applyFill="1" applyBorder="1" applyAlignment="1">
      <alignment horizontal="center" wrapText="1"/>
    </xf>
    <xf numFmtId="0" fontId="11" fillId="13" borderId="28" xfId="0" applyFont="1" applyFill="1" applyBorder="1" applyAlignment="1">
      <alignment horizontal="center" wrapText="1"/>
    </xf>
    <xf numFmtId="0" fontId="11" fillId="0" borderId="28" xfId="0" applyFont="1" applyBorder="1" applyAlignment="1">
      <alignment horizontal="center" wrapText="1"/>
    </xf>
    <xf numFmtId="0" fontId="11" fillId="0" borderId="29" xfId="0" applyFont="1" applyBorder="1" applyAlignment="1">
      <alignment wrapText="1"/>
    </xf>
    <xf numFmtId="10" fontId="11" fillId="0" borderId="29" xfId="0" applyNumberFormat="1" applyFont="1" applyBorder="1" applyAlignment="1">
      <alignment horizontal="center" wrapText="1"/>
    </xf>
    <xf numFmtId="0" fontId="11" fillId="12" borderId="29" xfId="0" applyFont="1" applyFill="1" applyBorder="1" applyAlignment="1">
      <alignment horizontal="center" wrapText="1"/>
    </xf>
    <xf numFmtId="0" fontId="11" fillId="13" borderId="29" xfId="0" applyFont="1" applyFill="1" applyBorder="1" applyAlignment="1">
      <alignment horizontal="center" wrapText="1"/>
    </xf>
    <xf numFmtId="0" fontId="11" fillId="0" borderId="29" xfId="0" applyFont="1" applyBorder="1" applyAlignment="1">
      <alignment horizontal="center" wrapText="1"/>
    </xf>
    <xf numFmtId="0" fontId="7" fillId="11" borderId="14" xfId="0" applyFont="1" applyFill="1" applyBorder="1" applyAlignment="1">
      <alignment horizontal="center" vertical="center" wrapText="1"/>
    </xf>
    <xf numFmtId="0" fontId="7" fillId="11" borderId="20" xfId="0" applyFont="1" applyFill="1" applyBorder="1" applyAlignment="1">
      <alignment horizontal="center" vertical="center" wrapText="1"/>
    </xf>
    <xf numFmtId="0" fontId="7" fillId="11" borderId="22" xfId="0" applyFont="1" applyFill="1" applyBorder="1" applyAlignment="1">
      <alignment horizontal="center" vertical="center" wrapText="1"/>
    </xf>
    <xf numFmtId="0" fontId="7" fillId="11" borderId="30" xfId="0" applyFont="1" applyFill="1" applyBorder="1" applyAlignment="1">
      <alignment horizontal="center" vertical="center" wrapText="1"/>
    </xf>
    <xf numFmtId="0" fontId="7" fillId="11" borderId="16" xfId="0" applyFont="1" applyFill="1" applyBorder="1" applyAlignment="1">
      <alignment horizontal="center" vertical="center" wrapText="1"/>
    </xf>
    <xf numFmtId="0" fontId="7" fillId="11" borderId="25" xfId="0" applyFont="1" applyFill="1" applyBorder="1" applyAlignment="1">
      <alignment horizontal="center" wrapText="1"/>
    </xf>
    <xf numFmtId="0" fontId="7" fillId="11" borderId="31" xfId="0" applyFont="1" applyFill="1" applyBorder="1" applyAlignment="1">
      <alignment horizontal="center" wrapText="1"/>
    </xf>
    <xf numFmtId="0" fontId="7" fillId="11" borderId="32" xfId="0" applyFont="1" applyFill="1" applyBorder="1" applyAlignment="1">
      <alignment horizontal="center" wrapText="1"/>
    </xf>
    <xf numFmtId="0" fontId="7" fillId="11" borderId="33" xfId="0" applyFont="1" applyFill="1" applyBorder="1" applyAlignment="1">
      <alignment horizontal="center" wrapText="1"/>
    </xf>
    <xf numFmtId="0" fontId="7" fillId="11" borderId="24" xfId="0" applyFont="1" applyFill="1" applyBorder="1" applyAlignment="1">
      <alignment horizontal="center" vertical="center" wrapText="1"/>
    </xf>
    <xf numFmtId="14" fontId="11" fillId="0" borderId="34" xfId="0" applyNumberFormat="1" applyFont="1" applyBorder="1" applyAlignment="1">
      <alignment horizontal="center" vertical="center" wrapText="1"/>
    </xf>
    <xf numFmtId="0" fontId="12" fillId="11" borderId="17" xfId="0" applyFont="1" applyFill="1" applyBorder="1" applyAlignment="1">
      <alignment horizontal="center" wrapText="1"/>
    </xf>
    <xf numFmtId="0" fontId="7" fillId="0" borderId="28" xfId="0" applyFont="1" applyBorder="1" applyAlignment="1">
      <alignment wrapText="1"/>
    </xf>
    <xf numFmtId="10" fontId="7" fillId="0" borderId="28" xfId="0" applyNumberFormat="1" applyFont="1" applyBorder="1" applyAlignment="1">
      <alignment horizontal="center" wrapText="1"/>
    </xf>
    <xf numFmtId="0" fontId="7" fillId="12" borderId="28" xfId="0" applyFont="1" applyFill="1" applyBorder="1" applyAlignment="1">
      <alignment horizontal="center" wrapText="1"/>
    </xf>
    <xf numFmtId="0" fontId="7" fillId="13" borderId="28" xfId="0" applyFont="1" applyFill="1" applyBorder="1" applyAlignment="1">
      <alignment horizontal="center" wrapText="1"/>
    </xf>
    <xf numFmtId="0" fontId="7" fillId="0" borderId="28" xfId="0" applyFont="1" applyBorder="1" applyAlignment="1">
      <alignment horizontal="center" wrapText="1"/>
    </xf>
    <xf numFmtId="0" fontId="7" fillId="14" borderId="28" xfId="0" applyFont="1" applyFill="1" applyBorder="1" applyAlignment="1">
      <alignment horizontal="center" wrapText="1"/>
    </xf>
    <xf numFmtId="0" fontId="7" fillId="0" borderId="29" xfId="0" applyFont="1" applyBorder="1" applyAlignment="1">
      <alignment wrapText="1"/>
    </xf>
    <xf numFmtId="10" fontId="7" fillId="0" borderId="29" xfId="0" applyNumberFormat="1" applyFont="1" applyBorder="1" applyAlignment="1">
      <alignment horizontal="center" wrapText="1"/>
    </xf>
    <xf numFmtId="0" fontId="7" fillId="12" borderId="29" xfId="0" applyFont="1" applyFill="1" applyBorder="1" applyAlignment="1">
      <alignment horizontal="center" wrapText="1"/>
    </xf>
    <xf numFmtId="0" fontId="7" fillId="13" borderId="40" xfId="0" applyFont="1" applyFill="1" applyBorder="1" applyAlignment="1">
      <alignment horizontal="center" wrapText="1"/>
    </xf>
    <xf numFmtId="0" fontId="7" fillId="13" borderId="29" xfId="0" applyFont="1" applyFill="1" applyBorder="1" applyAlignment="1">
      <alignment horizontal="center" wrapText="1"/>
    </xf>
    <xf numFmtId="0" fontId="7" fillId="0" borderId="29" xfId="0" applyFont="1" applyBorder="1" applyAlignment="1">
      <alignment horizontal="center" vertical="center" wrapText="1"/>
    </xf>
    <xf numFmtId="0" fontId="9" fillId="9" borderId="35" xfId="0" applyFont="1" applyFill="1" applyBorder="1" applyAlignment="1">
      <alignment horizontal="center" wrapText="1"/>
    </xf>
    <xf numFmtId="0" fontId="9" fillId="9" borderId="26" xfId="0" applyFont="1" applyFill="1" applyBorder="1" applyAlignment="1">
      <alignment horizontal="center" wrapText="1"/>
    </xf>
    <xf numFmtId="0" fontId="7" fillId="11" borderId="36" xfId="0" applyFont="1" applyFill="1" applyBorder="1" applyAlignment="1">
      <alignment horizontal="center" vertical="center" wrapText="1"/>
    </xf>
    <xf numFmtId="0" fontId="7" fillId="11" borderId="12" xfId="0" applyFont="1" applyFill="1" applyBorder="1" applyAlignment="1">
      <alignment horizontal="center" vertical="center" wrapText="1"/>
    </xf>
    <xf numFmtId="0" fontId="7" fillId="11" borderId="37" xfId="0" applyFont="1" applyFill="1" applyBorder="1" applyAlignment="1">
      <alignment horizontal="center" vertical="center" wrapText="1"/>
    </xf>
    <xf numFmtId="0" fontId="7" fillId="11" borderId="38" xfId="0" applyFont="1" applyFill="1" applyBorder="1" applyAlignment="1">
      <alignment horizontal="center" vertical="center" wrapText="1"/>
    </xf>
    <xf numFmtId="0" fontId="7" fillId="11" borderId="23" xfId="0" applyFont="1" applyFill="1" applyBorder="1" applyAlignment="1">
      <alignment horizontal="center" vertical="center" wrapText="1"/>
    </xf>
    <xf numFmtId="0" fontId="7" fillId="11" borderId="26" xfId="0" applyFont="1" applyFill="1" applyBorder="1" applyAlignment="1">
      <alignment horizontal="center" wrapText="1"/>
    </xf>
    <xf numFmtId="0" fontId="7" fillId="11" borderId="27" xfId="0" applyFont="1" applyFill="1" applyBorder="1" applyAlignment="1">
      <alignment horizontal="center" wrapText="1"/>
    </xf>
    <xf numFmtId="0" fontId="10" fillId="10" borderId="24" xfId="0" applyFont="1" applyFill="1" applyBorder="1" applyAlignment="1">
      <alignment horizontal="center" vertical="center" wrapText="1"/>
    </xf>
    <xf numFmtId="0" fontId="10" fillId="10" borderId="21" xfId="0" applyFont="1" applyFill="1" applyBorder="1" applyAlignment="1">
      <alignment horizontal="center" vertical="center" wrapText="1"/>
    </xf>
    <xf numFmtId="0" fontId="10" fillId="10" borderId="22" xfId="0" applyFont="1" applyFill="1" applyBorder="1" applyAlignment="1">
      <alignment horizontal="center" vertical="center" wrapText="1"/>
    </xf>
    <xf numFmtId="14" fontId="7" fillId="0" borderId="14" xfId="0" applyNumberFormat="1" applyFont="1" applyBorder="1" applyAlignment="1">
      <alignment horizontal="center" vertical="center" wrapText="1"/>
    </xf>
    <xf numFmtId="14" fontId="7" fillId="0" borderId="15" xfId="0" applyNumberFormat="1" applyFont="1" applyBorder="1" applyAlignment="1">
      <alignment horizontal="center" vertical="center" wrapText="1"/>
    </xf>
    <xf numFmtId="14" fontId="7" fillId="0" borderId="16" xfId="0" applyNumberFormat="1" applyFont="1" applyBorder="1" applyAlignment="1">
      <alignment horizontal="center" vertical="center" wrapText="1"/>
    </xf>
    <xf numFmtId="14" fontId="7" fillId="0" borderId="30" xfId="0" applyNumberFormat="1" applyFont="1" applyBorder="1" applyAlignment="1">
      <alignment horizontal="center" vertical="center" wrapText="1"/>
    </xf>
    <xf numFmtId="14" fontId="7" fillId="0" borderId="18" xfId="0" applyNumberFormat="1" applyFont="1" applyBorder="1" applyAlignment="1">
      <alignment horizontal="center" vertical="center" wrapText="1"/>
    </xf>
    <xf numFmtId="0" fontId="6" fillId="10" borderId="20" xfId="0" applyFont="1" applyFill="1" applyBorder="1" applyAlignment="1">
      <alignment horizontal="center" vertical="center" wrapText="1"/>
    </xf>
    <xf numFmtId="0" fontId="6" fillId="10" borderId="21" xfId="0" applyFont="1" applyFill="1" applyBorder="1" applyAlignment="1">
      <alignment horizontal="center" vertical="center" wrapText="1"/>
    </xf>
    <xf numFmtId="0" fontId="6" fillId="10" borderId="22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7" xfId="0" applyFont="1" applyBorder="1" applyAlignment="1">
      <alignment wrapText="1"/>
    </xf>
    <xf numFmtId="10" fontId="7" fillId="0" borderId="17" xfId="0" applyNumberFormat="1" applyFont="1" applyBorder="1" applyAlignment="1">
      <alignment horizontal="center" wrapText="1"/>
    </xf>
    <xf numFmtId="0" fontId="7" fillId="13" borderId="17" xfId="0" applyFont="1" applyFill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7" fillId="12" borderId="17" xfId="0" applyFont="1" applyFill="1" applyBorder="1" applyAlignment="1">
      <alignment horizontal="center" wrapText="1"/>
    </xf>
    <xf numFmtId="0" fontId="7" fillId="0" borderId="13" xfId="0" applyFont="1" applyBorder="1" applyAlignment="1">
      <alignment wrapText="1"/>
    </xf>
    <xf numFmtId="10" fontId="7" fillId="0" borderId="13" xfId="0" applyNumberFormat="1" applyFont="1" applyBorder="1" applyAlignment="1">
      <alignment horizontal="center" wrapText="1"/>
    </xf>
    <xf numFmtId="0" fontId="7" fillId="12" borderId="13" xfId="0" applyFont="1" applyFill="1" applyBorder="1" applyAlignment="1">
      <alignment horizontal="center" wrapText="1"/>
    </xf>
    <xf numFmtId="0" fontId="7" fillId="14" borderId="17" xfId="0" applyFont="1" applyFill="1" applyBorder="1" applyAlignment="1">
      <alignment horizontal="center" wrapText="1"/>
    </xf>
    <xf numFmtId="0" fontId="7" fillId="14" borderId="13" xfId="0" applyFont="1" applyFill="1" applyBorder="1" applyAlignment="1">
      <alignment horizontal="center" wrapText="1"/>
    </xf>
    <xf numFmtId="0" fontId="9" fillId="9" borderId="25" xfId="0" applyFont="1" applyFill="1" applyBorder="1" applyAlignment="1">
      <alignment horizontal="center" wrapText="1"/>
    </xf>
    <xf numFmtId="0" fontId="7" fillId="11" borderId="11" xfId="0" applyFont="1" applyFill="1" applyBorder="1" applyAlignment="1">
      <alignment horizontal="center" vertical="center" wrapText="1"/>
    </xf>
    <xf numFmtId="0" fontId="7" fillId="11" borderId="41" xfId="0" applyFont="1" applyFill="1" applyBorder="1" applyAlignment="1">
      <alignment horizontal="center" vertical="center" wrapText="1"/>
    </xf>
    <xf numFmtId="0" fontId="7" fillId="11" borderId="39" xfId="0" applyFont="1" applyFill="1" applyBorder="1" applyAlignment="1">
      <alignment horizontal="center" vertical="center" wrapText="1"/>
    </xf>
    <xf numFmtId="0" fontId="7" fillId="11" borderId="42" xfId="0" applyFont="1" applyFill="1" applyBorder="1" applyAlignment="1">
      <alignment horizontal="center" vertical="center" wrapText="1"/>
    </xf>
    <xf numFmtId="0" fontId="7" fillId="11" borderId="18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/>
    </xf>
    <xf numFmtId="165" fontId="14" fillId="0" borderId="4" xfId="0" applyNumberFormat="1" applyFont="1" applyBorder="1" applyAlignment="1">
      <alignment horizontal="center"/>
    </xf>
    <xf numFmtId="165" fontId="14" fillId="0" borderId="0" xfId="0" applyNumberFormat="1" applyFont="1"/>
    <xf numFmtId="0" fontId="15" fillId="0" borderId="0" xfId="0" applyFont="1" applyAlignment="1">
      <alignment horizontal="center"/>
    </xf>
    <xf numFmtId="166" fontId="13" fillId="0" borderId="0" xfId="0" applyNumberFormat="1" applyFont="1" applyAlignment="1">
      <alignment horizontal="center"/>
    </xf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07"/>
  <sheetViews>
    <sheetView topLeftCell="A79" zoomScale="120" zoomScaleNormal="120" workbookViewId="0">
      <selection activeCell="C36" sqref="C36"/>
    </sheetView>
  </sheetViews>
  <sheetFormatPr defaultColWidth="14.42578125" defaultRowHeight="15.75" customHeight="1" x14ac:dyDescent="0.2"/>
  <cols>
    <col min="1" max="1" width="7.42578125" customWidth="1"/>
    <col min="2" max="2" width="25.28515625" customWidth="1"/>
    <col min="3" max="3" width="6.85546875" style="60" customWidth="1"/>
    <col min="4" max="4" width="8" bestFit="1" customWidth="1"/>
    <col min="5" max="5" width="5.28515625" style="60" customWidth="1"/>
    <col min="6" max="6" width="7.28515625" bestFit="1" customWidth="1"/>
    <col min="7" max="7" width="5.5703125" customWidth="1"/>
    <col min="8" max="8" width="7.28515625" bestFit="1" customWidth="1"/>
    <col min="9" max="9" width="5.42578125" customWidth="1"/>
    <col min="10" max="10" width="7.42578125" bestFit="1" customWidth="1"/>
    <col min="11" max="11" width="10.85546875" customWidth="1"/>
    <col min="12" max="12" width="7.28515625" bestFit="1" customWidth="1"/>
    <col min="13" max="13" width="6.5703125" bestFit="1" customWidth="1"/>
    <col min="14" max="14" width="2.140625" customWidth="1"/>
    <col min="15" max="15" width="6.7109375" customWidth="1"/>
    <col min="17" max="17" width="6.85546875" customWidth="1"/>
    <col min="18" max="18" width="6.7109375" bestFit="1" customWidth="1"/>
    <col min="19" max="19" width="5.28515625" customWidth="1"/>
    <col min="20" max="20" width="6.7109375" bestFit="1" customWidth="1"/>
    <col min="21" max="21" width="5.5703125" customWidth="1"/>
    <col min="22" max="22" width="6.7109375" bestFit="1" customWidth="1"/>
    <col min="23" max="23" width="5.42578125" customWidth="1"/>
    <col min="24" max="24" width="4.140625" customWidth="1"/>
    <col min="25" max="25" width="11.42578125" customWidth="1"/>
    <col min="26" max="26" width="7.28515625" bestFit="1" customWidth="1"/>
    <col min="27" max="27" width="6.5703125" bestFit="1" customWidth="1"/>
  </cols>
  <sheetData>
    <row r="1" spans="1:27" ht="18" x14ac:dyDescent="0.25">
      <c r="A1" s="49" t="s">
        <v>130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27" customHeight="1" x14ac:dyDescent="0.2">
      <c r="A2" s="1"/>
      <c r="B2" s="40" t="s">
        <v>1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P2" s="40" t="s">
        <v>2</v>
      </c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</row>
    <row r="3" spans="1:27" ht="12.75" x14ac:dyDescent="0.2">
      <c r="A3" s="6" t="s">
        <v>3</v>
      </c>
      <c r="B3" s="9">
        <v>42738</v>
      </c>
      <c r="C3" s="43" t="s">
        <v>4</v>
      </c>
      <c r="D3" s="44"/>
      <c r="E3" s="45" t="s">
        <v>5</v>
      </c>
      <c r="F3" s="44"/>
      <c r="G3" s="46" t="s">
        <v>7</v>
      </c>
      <c r="H3" s="44"/>
      <c r="I3" s="7" t="s">
        <v>10</v>
      </c>
      <c r="J3" s="7" t="s">
        <v>11</v>
      </c>
      <c r="K3" s="40" t="s">
        <v>12</v>
      </c>
      <c r="L3" s="41"/>
      <c r="M3" s="8" t="s">
        <v>13</v>
      </c>
      <c r="O3" s="6" t="s">
        <v>3</v>
      </c>
      <c r="P3" s="9">
        <v>42738</v>
      </c>
      <c r="Q3" s="43" t="s">
        <v>4</v>
      </c>
      <c r="R3" s="44"/>
      <c r="S3" s="45" t="s">
        <v>5</v>
      </c>
      <c r="T3" s="44"/>
      <c r="U3" s="46" t="s">
        <v>7</v>
      </c>
      <c r="V3" s="44"/>
      <c r="W3" s="7" t="s">
        <v>10</v>
      </c>
      <c r="X3" s="7" t="s">
        <v>11</v>
      </c>
      <c r="Y3" s="40" t="s">
        <v>12</v>
      </c>
      <c r="Z3" s="41"/>
      <c r="AA3" s="8" t="s">
        <v>13</v>
      </c>
    </row>
    <row r="4" spans="1:27" ht="12.75" x14ac:dyDescent="0.2">
      <c r="A4" s="3" t="s">
        <v>6</v>
      </c>
      <c r="B4" s="3" t="s">
        <v>54</v>
      </c>
      <c r="C4" s="61">
        <v>71</v>
      </c>
      <c r="D4" s="52">
        <f t="shared" ref="D4:D6" si="0">(C4/I4)</f>
        <v>0.70297029702970293</v>
      </c>
      <c r="E4" s="61">
        <v>22</v>
      </c>
      <c r="F4" s="52">
        <f t="shared" ref="F4:F6" si="1">E4/I4</f>
        <v>0.21782178217821782</v>
      </c>
      <c r="G4" s="10">
        <v>8</v>
      </c>
      <c r="H4" s="53">
        <f t="shared" ref="H4:H6" si="2">G4/I4</f>
        <v>7.9207920792079209E-2</v>
      </c>
      <c r="I4" s="13">
        <f t="shared" ref="I4:I6" si="3">SUM(C4+E4+G4)</f>
        <v>101</v>
      </c>
      <c r="J4" s="14">
        <f t="shared" ref="J4:J6" si="4">((C4*10)+(E4*5)+(G4*1))/I4</f>
        <v>8.1980198019801982</v>
      </c>
      <c r="K4" s="15">
        <f>SUM(I4:I6)</f>
        <v>241</v>
      </c>
      <c r="L4" s="16">
        <f>K4/M4</f>
        <v>0.1673611111111111</v>
      </c>
      <c r="M4" s="17">
        <v>1440</v>
      </c>
      <c r="O4" s="3" t="s">
        <v>6</v>
      </c>
      <c r="P4" s="3" t="s">
        <v>55</v>
      </c>
      <c r="Q4" s="10">
        <v>110</v>
      </c>
      <c r="R4" s="11">
        <f t="shared" ref="R4:R6" si="5">(Q4/W4)</f>
        <v>0.5670103092783505</v>
      </c>
      <c r="S4" s="10">
        <v>37</v>
      </c>
      <c r="T4" s="11">
        <f t="shared" ref="T4:T6" si="6">S4/W4</f>
        <v>0.19072164948453607</v>
      </c>
      <c r="U4" s="10">
        <v>47</v>
      </c>
      <c r="V4" s="12">
        <f t="shared" ref="V4:V6" si="7">U4/W4</f>
        <v>0.2422680412371134</v>
      </c>
      <c r="W4" s="13">
        <f t="shared" ref="W4:W6" si="8">SUM(Q4+S4+U4)</f>
        <v>194</v>
      </c>
      <c r="X4" s="14">
        <f t="shared" ref="X4:X6" si="9">((Q4*10)+(S4*5)+(U4*1))/W4</f>
        <v>6.8659793814432986</v>
      </c>
      <c r="Y4" s="15">
        <f>SUM(W4:W6)</f>
        <v>276</v>
      </c>
      <c r="Z4" s="16">
        <f>Y4/AA4</f>
        <v>0.6555819477434679</v>
      </c>
      <c r="AA4" s="17">
        <v>421</v>
      </c>
    </row>
    <row r="5" spans="1:27" ht="12.75" x14ac:dyDescent="0.2">
      <c r="A5" s="3" t="s">
        <v>8</v>
      </c>
      <c r="B5" s="3" t="s">
        <v>24</v>
      </c>
      <c r="C5" s="61">
        <v>25</v>
      </c>
      <c r="D5" s="52">
        <f t="shared" si="0"/>
        <v>0.23148148148148148</v>
      </c>
      <c r="E5" s="61">
        <v>64</v>
      </c>
      <c r="F5" s="52">
        <f t="shared" si="1"/>
        <v>0.59259259259259256</v>
      </c>
      <c r="G5" s="10">
        <v>19</v>
      </c>
      <c r="H5" s="53">
        <f t="shared" si="2"/>
        <v>0.17592592592592593</v>
      </c>
      <c r="I5" s="13">
        <f t="shared" si="3"/>
        <v>108</v>
      </c>
      <c r="J5" s="14">
        <f t="shared" si="4"/>
        <v>5.4537037037037033</v>
      </c>
      <c r="K5" s="42" t="s">
        <v>17</v>
      </c>
      <c r="L5" s="41"/>
      <c r="M5" s="41"/>
      <c r="O5" s="3" t="s">
        <v>8</v>
      </c>
      <c r="P5" s="3" t="s">
        <v>58</v>
      </c>
      <c r="Q5" s="10">
        <v>21</v>
      </c>
      <c r="R5" s="11">
        <f t="shared" si="5"/>
        <v>0.42</v>
      </c>
      <c r="S5" s="10">
        <v>20</v>
      </c>
      <c r="T5" s="11">
        <f t="shared" si="6"/>
        <v>0.4</v>
      </c>
      <c r="U5" s="10">
        <v>9</v>
      </c>
      <c r="V5" s="12">
        <f t="shared" si="7"/>
        <v>0.18</v>
      </c>
      <c r="W5" s="13">
        <f t="shared" si="8"/>
        <v>50</v>
      </c>
      <c r="X5" s="14">
        <f t="shared" si="9"/>
        <v>6.38</v>
      </c>
      <c r="Y5" s="42" t="s">
        <v>17</v>
      </c>
      <c r="Z5" s="41"/>
      <c r="AA5" s="41"/>
    </row>
    <row r="6" spans="1:27" ht="12.75" x14ac:dyDescent="0.2">
      <c r="A6" s="3" t="s">
        <v>9</v>
      </c>
      <c r="B6" s="3" t="s">
        <v>107</v>
      </c>
      <c r="C6" s="61">
        <v>7</v>
      </c>
      <c r="D6" s="52">
        <f t="shared" si="0"/>
        <v>0.21875</v>
      </c>
      <c r="E6" s="61">
        <v>12</v>
      </c>
      <c r="F6" s="52">
        <f t="shared" si="1"/>
        <v>0.375</v>
      </c>
      <c r="G6" s="10">
        <v>13</v>
      </c>
      <c r="H6" s="53">
        <f t="shared" si="2"/>
        <v>0.40625</v>
      </c>
      <c r="I6" s="13">
        <f t="shared" si="3"/>
        <v>32</v>
      </c>
      <c r="J6" s="14">
        <f t="shared" si="4"/>
        <v>4.46875</v>
      </c>
      <c r="K6" s="19">
        <f>(SUM(J4:J6)/3)</f>
        <v>6.0401578352279666</v>
      </c>
      <c r="L6" s="20" t="str">
        <f>IF(K6&lt;=3,"Ruim",IF(K6&gt;=7,"Bom","Regular"))</f>
        <v>Regular</v>
      </c>
      <c r="M6" s="20"/>
      <c r="O6" s="3" t="s">
        <v>9</v>
      </c>
      <c r="P6" s="3" t="s">
        <v>126</v>
      </c>
      <c r="Q6" s="10">
        <v>9</v>
      </c>
      <c r="R6" s="11">
        <f t="shared" si="5"/>
        <v>0.28125</v>
      </c>
      <c r="S6" s="10">
        <v>11</v>
      </c>
      <c r="T6" s="11">
        <f t="shared" si="6"/>
        <v>0.34375</v>
      </c>
      <c r="U6" s="10">
        <v>12</v>
      </c>
      <c r="V6" s="12">
        <f t="shared" si="7"/>
        <v>0.375</v>
      </c>
      <c r="W6" s="13">
        <f t="shared" si="8"/>
        <v>32</v>
      </c>
      <c r="X6" s="14">
        <f t="shared" si="9"/>
        <v>4.90625</v>
      </c>
      <c r="Y6" s="19">
        <f>(SUM(X4:X6)/3)</f>
        <v>6.0507431271477659</v>
      </c>
      <c r="Z6" s="20" t="str">
        <f>IF(Y6&lt;=3,"Ruim",IF(Y6&gt;=7,"Bom","Regular"))</f>
        <v>Regular</v>
      </c>
      <c r="AA6" s="20"/>
    </row>
    <row r="7" spans="1:27" ht="12.75" x14ac:dyDescent="0.2">
      <c r="A7" s="5"/>
      <c r="B7" s="5"/>
      <c r="C7" s="62"/>
      <c r="D7" s="54"/>
      <c r="E7" s="62"/>
      <c r="F7" s="54"/>
      <c r="G7" s="5"/>
    </row>
    <row r="8" spans="1:27" ht="12.75" x14ac:dyDescent="0.2">
      <c r="A8" s="6" t="s">
        <v>3</v>
      </c>
      <c r="B8" s="9">
        <v>42739</v>
      </c>
      <c r="C8" s="55" t="s">
        <v>4</v>
      </c>
      <c r="D8" s="56"/>
      <c r="E8" s="65" t="s">
        <v>5</v>
      </c>
      <c r="F8" s="56"/>
      <c r="G8" s="46" t="s">
        <v>7</v>
      </c>
      <c r="H8" s="44"/>
      <c r="I8" s="7" t="s">
        <v>10</v>
      </c>
      <c r="J8" s="7" t="s">
        <v>11</v>
      </c>
      <c r="K8" s="40" t="s">
        <v>12</v>
      </c>
      <c r="L8" s="41"/>
      <c r="M8" s="8" t="s">
        <v>13</v>
      </c>
      <c r="O8" s="6" t="s">
        <v>3</v>
      </c>
      <c r="P8" s="9">
        <v>42739</v>
      </c>
      <c r="Q8" s="43" t="s">
        <v>4</v>
      </c>
      <c r="R8" s="44"/>
      <c r="S8" s="45" t="s">
        <v>5</v>
      </c>
      <c r="T8" s="44"/>
      <c r="U8" s="46" t="s">
        <v>7</v>
      </c>
      <c r="V8" s="44"/>
      <c r="W8" s="7" t="s">
        <v>10</v>
      </c>
      <c r="X8" s="7" t="s">
        <v>11</v>
      </c>
      <c r="Y8" s="40" t="s">
        <v>12</v>
      </c>
      <c r="Z8" s="41"/>
      <c r="AA8" s="8" t="s">
        <v>13</v>
      </c>
    </row>
    <row r="9" spans="1:27" ht="12.75" x14ac:dyDescent="0.2">
      <c r="A9" s="3" t="s">
        <v>6</v>
      </c>
      <c r="B9" s="3" t="s">
        <v>61</v>
      </c>
      <c r="C9" s="61">
        <v>43</v>
      </c>
      <c r="D9" s="52">
        <f t="shared" ref="D9:D11" si="10">(C9/I9)</f>
        <v>0.53749999999999998</v>
      </c>
      <c r="E9" s="61">
        <v>16</v>
      </c>
      <c r="F9" s="52">
        <f t="shared" ref="F9:F11" si="11">E9/I9</f>
        <v>0.2</v>
      </c>
      <c r="G9" s="10">
        <v>21</v>
      </c>
      <c r="H9" s="12">
        <f t="shared" ref="H9:H11" si="12">G9/I9</f>
        <v>0.26250000000000001</v>
      </c>
      <c r="I9" s="13">
        <f t="shared" ref="I9:I11" si="13">SUM(C9+E9+G9)</f>
        <v>80</v>
      </c>
      <c r="J9" s="14">
        <f t="shared" ref="J9:J11" si="14">((C9*10)+(E9*5)+(G9*1))/I9</f>
        <v>6.6375000000000002</v>
      </c>
      <c r="K9" s="15">
        <f>SUM(I9:I11)</f>
        <v>219</v>
      </c>
      <c r="L9" s="16">
        <f>K9/M9</f>
        <v>0.15915697674418605</v>
      </c>
      <c r="M9" s="17">
        <v>1376</v>
      </c>
      <c r="O9" s="3" t="s">
        <v>6</v>
      </c>
      <c r="P9" s="18" t="s">
        <v>15</v>
      </c>
      <c r="Q9" s="10">
        <v>84</v>
      </c>
      <c r="R9" s="11">
        <f t="shared" ref="R9:R11" si="15">(Q9/W9)</f>
        <v>0.52830188679245282</v>
      </c>
      <c r="S9" s="10">
        <v>49</v>
      </c>
      <c r="T9" s="11">
        <f t="shared" ref="T9:T11" si="16">S9/W9</f>
        <v>0.3081761006289308</v>
      </c>
      <c r="U9" s="10">
        <v>26</v>
      </c>
      <c r="V9" s="12">
        <f t="shared" ref="V9:V11" si="17">U9/W9</f>
        <v>0.16352201257861634</v>
      </c>
      <c r="W9" s="13">
        <f t="shared" ref="W9:W11" si="18">SUM(Q9+S9+U9)</f>
        <v>159</v>
      </c>
      <c r="X9" s="14">
        <f t="shared" ref="X9:X11" si="19">((Q9*10)+(S9*5)+(U9*1))/W9</f>
        <v>6.9874213836477983</v>
      </c>
      <c r="Y9" s="15">
        <f>SUM(W9:W11)</f>
        <v>293</v>
      </c>
      <c r="Z9" s="16">
        <f>Y9/AA9</f>
        <v>0.80054644808743169</v>
      </c>
      <c r="AA9" s="17">
        <v>366</v>
      </c>
    </row>
    <row r="10" spans="1:27" ht="12.75" x14ac:dyDescent="0.2">
      <c r="A10" s="3" t="s">
        <v>8</v>
      </c>
      <c r="B10" s="3" t="s">
        <v>49</v>
      </c>
      <c r="C10" s="61">
        <v>20</v>
      </c>
      <c r="D10" s="52">
        <f t="shared" si="10"/>
        <v>0.22222222222222221</v>
      </c>
      <c r="E10" s="61">
        <v>12</v>
      </c>
      <c r="F10" s="52">
        <f t="shared" si="11"/>
        <v>0.13333333333333333</v>
      </c>
      <c r="G10" s="10">
        <v>58</v>
      </c>
      <c r="H10" s="12">
        <f t="shared" si="12"/>
        <v>0.64444444444444449</v>
      </c>
      <c r="I10" s="13">
        <f t="shared" si="13"/>
        <v>90</v>
      </c>
      <c r="J10" s="14">
        <f t="shared" si="14"/>
        <v>3.5333333333333332</v>
      </c>
      <c r="K10" s="42" t="s">
        <v>17</v>
      </c>
      <c r="L10" s="41"/>
      <c r="M10" s="41"/>
      <c r="O10" s="3" t="s">
        <v>8</v>
      </c>
      <c r="P10" s="18" t="s">
        <v>62</v>
      </c>
      <c r="Q10" s="10">
        <v>54</v>
      </c>
      <c r="R10" s="11">
        <f t="shared" si="15"/>
        <v>0.50467289719626163</v>
      </c>
      <c r="S10" s="10">
        <v>40</v>
      </c>
      <c r="T10" s="11">
        <f t="shared" si="16"/>
        <v>0.37383177570093457</v>
      </c>
      <c r="U10" s="10">
        <v>13</v>
      </c>
      <c r="V10" s="12">
        <f t="shared" si="17"/>
        <v>0.12149532710280374</v>
      </c>
      <c r="W10" s="13">
        <f t="shared" si="18"/>
        <v>107</v>
      </c>
      <c r="X10" s="14">
        <f t="shared" si="19"/>
        <v>7.037383177570093</v>
      </c>
      <c r="Y10" s="42" t="s">
        <v>17</v>
      </c>
      <c r="Z10" s="41"/>
      <c r="AA10" s="41"/>
    </row>
    <row r="11" spans="1:27" ht="12.75" x14ac:dyDescent="0.2">
      <c r="A11" s="3" t="s">
        <v>9</v>
      </c>
      <c r="B11" s="3" t="s">
        <v>120</v>
      </c>
      <c r="C11" s="61">
        <v>37</v>
      </c>
      <c r="D11" s="52">
        <f t="shared" si="10"/>
        <v>0.75510204081632648</v>
      </c>
      <c r="E11" s="61">
        <v>11</v>
      </c>
      <c r="F11" s="52">
        <f t="shared" si="11"/>
        <v>0.22448979591836735</v>
      </c>
      <c r="G11" s="10">
        <v>1</v>
      </c>
      <c r="H11" s="12">
        <f t="shared" si="12"/>
        <v>2.0408163265306121E-2</v>
      </c>
      <c r="I11" s="13">
        <f t="shared" si="13"/>
        <v>49</v>
      </c>
      <c r="J11" s="14">
        <f t="shared" si="14"/>
        <v>8.6938775510204085</v>
      </c>
      <c r="K11" s="19">
        <f>(SUM(J9:J11)/3)</f>
        <v>6.288236961451247</v>
      </c>
      <c r="L11" s="20" t="str">
        <f>IF(K11&lt;=3,"Ruim",IF(K11&gt;=7,"Bom","Regular"))</f>
        <v>Regular</v>
      </c>
      <c r="M11" s="20"/>
      <c r="O11" s="3" t="s">
        <v>9</v>
      </c>
      <c r="P11" s="18" t="s">
        <v>64</v>
      </c>
      <c r="Q11" s="10">
        <v>21</v>
      </c>
      <c r="R11" s="11">
        <f t="shared" si="15"/>
        <v>0.77777777777777779</v>
      </c>
      <c r="S11" s="10">
        <v>5</v>
      </c>
      <c r="T11" s="11">
        <f t="shared" si="16"/>
        <v>0.18518518518518517</v>
      </c>
      <c r="U11" s="10">
        <v>1</v>
      </c>
      <c r="V11" s="12">
        <f t="shared" si="17"/>
        <v>3.7037037037037035E-2</v>
      </c>
      <c r="W11" s="13">
        <f t="shared" si="18"/>
        <v>27</v>
      </c>
      <c r="X11" s="14">
        <f t="shared" si="19"/>
        <v>8.7407407407407405</v>
      </c>
      <c r="Y11" s="19">
        <f>(SUM(X9:X11)/3)</f>
        <v>7.5885151006528773</v>
      </c>
      <c r="Z11" s="20" t="str">
        <f>IF(Y11&lt;=3,"Ruim",IF(Y11&gt;=7,"Bom","Regular"))</f>
        <v>Bom</v>
      </c>
      <c r="AA11" s="20"/>
    </row>
    <row r="12" spans="1:27" ht="15.75" customHeight="1" x14ac:dyDescent="0.2">
      <c r="D12" s="57"/>
      <c r="F12" s="57"/>
    </row>
    <row r="13" spans="1:27" ht="12.75" x14ac:dyDescent="0.2">
      <c r="A13" s="6" t="s">
        <v>3</v>
      </c>
      <c r="B13" s="9">
        <v>42740</v>
      </c>
      <c r="C13" s="55" t="s">
        <v>4</v>
      </c>
      <c r="D13" s="56"/>
      <c r="E13" s="65" t="s">
        <v>5</v>
      </c>
      <c r="F13" s="56"/>
      <c r="G13" s="46" t="s">
        <v>7</v>
      </c>
      <c r="H13" s="44"/>
      <c r="I13" s="7" t="s">
        <v>10</v>
      </c>
      <c r="J13" s="7" t="s">
        <v>11</v>
      </c>
      <c r="K13" s="40" t="s">
        <v>12</v>
      </c>
      <c r="L13" s="41"/>
      <c r="M13" s="8" t="s">
        <v>13</v>
      </c>
      <c r="O13" s="6" t="s">
        <v>3</v>
      </c>
      <c r="P13" s="9">
        <v>42740</v>
      </c>
      <c r="Q13" s="43" t="s">
        <v>4</v>
      </c>
      <c r="R13" s="44"/>
      <c r="S13" s="45" t="s">
        <v>5</v>
      </c>
      <c r="T13" s="44"/>
      <c r="U13" s="46" t="s">
        <v>7</v>
      </c>
      <c r="V13" s="44"/>
      <c r="W13" s="7" t="s">
        <v>10</v>
      </c>
      <c r="X13" s="7" t="s">
        <v>11</v>
      </c>
      <c r="Y13" s="40" t="s">
        <v>12</v>
      </c>
      <c r="Z13" s="41"/>
      <c r="AA13" s="8" t="s">
        <v>13</v>
      </c>
    </row>
    <row r="14" spans="1:27" ht="12.75" x14ac:dyDescent="0.2">
      <c r="A14" s="3" t="s">
        <v>6</v>
      </c>
      <c r="B14" s="3" t="s">
        <v>66</v>
      </c>
      <c r="C14" s="61">
        <v>46</v>
      </c>
      <c r="D14" s="52">
        <f t="shared" ref="D14:D16" si="20">(C14/I14)</f>
        <v>0.56097560975609762</v>
      </c>
      <c r="E14" s="61">
        <v>21</v>
      </c>
      <c r="F14" s="52">
        <f t="shared" ref="F14:F16" si="21">E14/I14</f>
        <v>0.25609756097560976</v>
      </c>
      <c r="G14" s="10">
        <v>15</v>
      </c>
      <c r="H14" s="12">
        <f t="shared" ref="H14:H16" si="22">G14/I14</f>
        <v>0.18292682926829268</v>
      </c>
      <c r="I14" s="13">
        <f t="shared" ref="I14:I16" si="23">SUM(C14+E14+G14)</f>
        <v>82</v>
      </c>
      <c r="J14" s="14">
        <f t="shared" ref="J14:J16" si="24">((C14*10)+(E14*5)+(G14*1))/I14</f>
        <v>7.0731707317073171</v>
      </c>
      <c r="K14" s="15">
        <f t="shared" ref="K14:L14" si="25">SUM(I14:I16)</f>
        <v>235</v>
      </c>
      <c r="L14" s="14">
        <f t="shared" si="25"/>
        <v>20.371824976013734</v>
      </c>
      <c r="M14" s="17">
        <v>1190</v>
      </c>
      <c r="O14" s="3" t="s">
        <v>6</v>
      </c>
      <c r="P14" s="3" t="s">
        <v>14</v>
      </c>
      <c r="Q14" s="10">
        <v>58</v>
      </c>
      <c r="R14" s="12">
        <f>(Q14/W14)</f>
        <v>0.54205607476635509</v>
      </c>
      <c r="S14" s="10">
        <v>28</v>
      </c>
      <c r="T14" s="11">
        <f t="shared" ref="T14:T16" si="26">S14/W14</f>
        <v>0.26168224299065418</v>
      </c>
      <c r="U14" s="10">
        <v>21</v>
      </c>
      <c r="V14" s="12">
        <f t="shared" ref="V14:V16" si="27">U14/W14</f>
        <v>0.19626168224299065</v>
      </c>
      <c r="W14" s="13">
        <f t="shared" ref="W14:W16" si="28">SUM(Q14+S14+U14)</f>
        <v>107</v>
      </c>
      <c r="X14" s="14">
        <f t="shared" ref="X14:X16" si="29">((Q14*10)+(S14*5)+(U14*1))/W14</f>
        <v>6.9252336448598131</v>
      </c>
      <c r="Y14" s="15">
        <f t="shared" ref="Y14:Z14" si="30">SUM(W14:W16)</f>
        <v>296</v>
      </c>
      <c r="Z14" s="14">
        <f t="shared" si="30"/>
        <v>22.704736750449875</v>
      </c>
      <c r="AA14" s="17">
        <v>371</v>
      </c>
    </row>
    <row r="15" spans="1:27" ht="12.75" x14ac:dyDescent="0.2">
      <c r="A15" s="3" t="s">
        <v>8</v>
      </c>
      <c r="B15" s="3" t="s">
        <v>31</v>
      </c>
      <c r="C15" s="61">
        <v>15</v>
      </c>
      <c r="D15" s="52">
        <f t="shared" si="20"/>
        <v>0.17857142857142858</v>
      </c>
      <c r="E15" s="61">
        <v>41</v>
      </c>
      <c r="F15" s="52">
        <f t="shared" si="21"/>
        <v>0.48809523809523808</v>
      </c>
      <c r="G15" s="10">
        <v>28</v>
      </c>
      <c r="H15" s="12">
        <f t="shared" si="22"/>
        <v>0.33333333333333331</v>
      </c>
      <c r="I15" s="13">
        <f t="shared" si="23"/>
        <v>84</v>
      </c>
      <c r="J15" s="14">
        <f t="shared" si="24"/>
        <v>4.5595238095238093</v>
      </c>
      <c r="K15" s="42" t="s">
        <v>17</v>
      </c>
      <c r="L15" s="41"/>
      <c r="M15" s="41"/>
      <c r="O15" s="3" t="s">
        <v>8</v>
      </c>
      <c r="P15" s="3" t="s">
        <v>71</v>
      </c>
      <c r="Q15" s="10">
        <v>119</v>
      </c>
      <c r="R15" s="12">
        <f t="shared" ref="R15:R16" si="31">Q15/W15</f>
        <v>0.73913043478260865</v>
      </c>
      <c r="S15" s="10">
        <v>31</v>
      </c>
      <c r="T15" s="11">
        <f t="shared" si="26"/>
        <v>0.19254658385093168</v>
      </c>
      <c r="U15" s="10">
        <v>11</v>
      </c>
      <c r="V15" s="12">
        <f t="shared" si="27"/>
        <v>6.8322981366459631E-2</v>
      </c>
      <c r="W15" s="13">
        <f t="shared" si="28"/>
        <v>161</v>
      </c>
      <c r="X15" s="14">
        <f t="shared" si="29"/>
        <v>8.4223602484472053</v>
      </c>
      <c r="Y15" s="42" t="s">
        <v>17</v>
      </c>
      <c r="Z15" s="41"/>
      <c r="AA15" s="41"/>
    </row>
    <row r="16" spans="1:27" ht="12.75" x14ac:dyDescent="0.2">
      <c r="A16" s="3" t="s">
        <v>9</v>
      </c>
      <c r="B16" s="3" t="s">
        <v>127</v>
      </c>
      <c r="C16" s="61">
        <v>54</v>
      </c>
      <c r="D16" s="52">
        <f t="shared" si="20"/>
        <v>0.78260869565217395</v>
      </c>
      <c r="E16" s="61">
        <v>12</v>
      </c>
      <c r="F16" s="52">
        <f t="shared" si="21"/>
        <v>0.17391304347826086</v>
      </c>
      <c r="G16" s="10">
        <v>3</v>
      </c>
      <c r="H16" s="12">
        <f t="shared" si="22"/>
        <v>4.3478260869565216E-2</v>
      </c>
      <c r="I16" s="13">
        <f t="shared" si="23"/>
        <v>69</v>
      </c>
      <c r="J16" s="14">
        <f t="shared" si="24"/>
        <v>8.7391304347826093</v>
      </c>
      <c r="K16" s="19">
        <f>(SUM(J14:J16)/3)</f>
        <v>6.790608325337911</v>
      </c>
      <c r="L16" s="20" t="str">
        <f>IF(K16&lt;=3,"Ruim",IF(K16&gt;=7,"Bom","Regular"))</f>
        <v>Regular</v>
      </c>
      <c r="M16" s="20"/>
      <c r="O16" s="3" t="s">
        <v>9</v>
      </c>
      <c r="P16" s="3" t="s">
        <v>63</v>
      </c>
      <c r="Q16" s="10">
        <v>18</v>
      </c>
      <c r="R16" s="12">
        <f t="shared" si="31"/>
        <v>0.6428571428571429</v>
      </c>
      <c r="S16" s="10">
        <v>4</v>
      </c>
      <c r="T16" s="11">
        <f t="shared" si="26"/>
        <v>0.14285714285714285</v>
      </c>
      <c r="U16" s="10">
        <v>6</v>
      </c>
      <c r="V16" s="12">
        <f t="shared" si="27"/>
        <v>0.21428571428571427</v>
      </c>
      <c r="W16" s="13">
        <f t="shared" si="28"/>
        <v>28</v>
      </c>
      <c r="X16" s="14">
        <f t="shared" si="29"/>
        <v>7.3571428571428568</v>
      </c>
      <c r="Y16" s="19">
        <f>(SUM(X14:X16)/3)</f>
        <v>7.568245583483292</v>
      </c>
      <c r="Z16" s="20" t="str">
        <f>IF(Y16&lt;=3,"Ruim",IF(Y16&gt;=7,"Bom","Regular"))</f>
        <v>Bom</v>
      </c>
      <c r="AA16" s="20"/>
    </row>
    <row r="17" spans="1:27" ht="15.75" customHeight="1" x14ac:dyDescent="0.2">
      <c r="D17" s="57"/>
      <c r="F17" s="57"/>
    </row>
    <row r="18" spans="1:27" ht="12.75" x14ac:dyDescent="0.2">
      <c r="A18" s="6" t="s">
        <v>3</v>
      </c>
      <c r="B18" s="9">
        <v>42741</v>
      </c>
      <c r="C18" s="55" t="s">
        <v>4</v>
      </c>
      <c r="D18" s="56"/>
      <c r="E18" s="65" t="s">
        <v>5</v>
      </c>
      <c r="F18" s="56"/>
      <c r="G18" s="46" t="s">
        <v>7</v>
      </c>
      <c r="H18" s="44"/>
      <c r="I18" s="7" t="s">
        <v>10</v>
      </c>
      <c r="J18" s="7" t="s">
        <v>11</v>
      </c>
      <c r="K18" s="40" t="s">
        <v>12</v>
      </c>
      <c r="L18" s="41"/>
      <c r="M18" s="8" t="s">
        <v>13</v>
      </c>
      <c r="O18" s="6" t="s">
        <v>3</v>
      </c>
      <c r="P18" s="9">
        <v>42741</v>
      </c>
      <c r="Q18" s="43" t="s">
        <v>4</v>
      </c>
      <c r="R18" s="44"/>
      <c r="S18" s="45" t="s">
        <v>5</v>
      </c>
      <c r="T18" s="44"/>
      <c r="U18" s="46" t="s">
        <v>7</v>
      </c>
      <c r="V18" s="44"/>
      <c r="W18" s="7" t="s">
        <v>10</v>
      </c>
      <c r="X18" s="7" t="s">
        <v>11</v>
      </c>
      <c r="Y18" s="40" t="s">
        <v>12</v>
      </c>
      <c r="Z18" s="41"/>
      <c r="AA18" s="8" t="s">
        <v>13</v>
      </c>
    </row>
    <row r="19" spans="1:27" ht="12.75" x14ac:dyDescent="0.2">
      <c r="A19" s="3" t="s">
        <v>6</v>
      </c>
      <c r="B19" s="3" t="s">
        <v>110</v>
      </c>
      <c r="C19" s="61">
        <v>50</v>
      </c>
      <c r="D19" s="52">
        <f t="shared" ref="D19:D21" si="32">(C19/I19)</f>
        <v>0.7142857142857143</v>
      </c>
      <c r="E19" s="61">
        <v>10</v>
      </c>
      <c r="F19" s="52">
        <f t="shared" ref="F19:F21" si="33">E19/I19</f>
        <v>0.14285714285714285</v>
      </c>
      <c r="G19" s="10">
        <v>10</v>
      </c>
      <c r="H19" s="12">
        <f t="shared" ref="H19:H21" si="34">G19/I19</f>
        <v>0.14285714285714285</v>
      </c>
      <c r="I19" s="13">
        <f t="shared" ref="I19:I21" si="35">SUM(C19+E19+G19)</f>
        <v>70</v>
      </c>
      <c r="J19" s="14">
        <f t="shared" ref="J19:J21" si="36">((C19*10)+(E19*5)+(G19*1))/I19</f>
        <v>8</v>
      </c>
      <c r="K19" s="15">
        <f>SUM(I19:I21)</f>
        <v>150</v>
      </c>
      <c r="L19" s="16">
        <f>K19/M19</f>
        <v>0.15806111696522657</v>
      </c>
      <c r="M19" s="17">
        <v>949</v>
      </c>
      <c r="O19" s="3" t="s">
        <v>6</v>
      </c>
      <c r="P19" s="3" t="s">
        <v>110</v>
      </c>
      <c r="Q19" s="10">
        <v>55</v>
      </c>
      <c r="R19" s="11">
        <f t="shared" ref="R19:R21" si="37">(Q19/W19)</f>
        <v>0.77464788732394363</v>
      </c>
      <c r="S19" s="10">
        <v>13</v>
      </c>
      <c r="T19" s="11">
        <f t="shared" ref="T19:T21" si="38">S19/W19</f>
        <v>0.18309859154929578</v>
      </c>
      <c r="U19" s="10">
        <v>3</v>
      </c>
      <c r="V19" s="12">
        <f t="shared" ref="V19:V21" si="39">U19/W19</f>
        <v>4.2253521126760563E-2</v>
      </c>
      <c r="W19" s="13">
        <f t="shared" ref="W19:W21" si="40">SUM(Q19+S19+U19)</f>
        <v>71</v>
      </c>
      <c r="X19" s="14">
        <f t="shared" ref="X19:X21" si="41">((Q19*10)+(S19*5)+(U19*1))/W19</f>
        <v>8.704225352112676</v>
      </c>
      <c r="Y19" s="15">
        <f>SUM(W19:W21)</f>
        <v>262</v>
      </c>
      <c r="Z19" s="16">
        <f>Y19/AA19</f>
        <v>1.0737704918032787</v>
      </c>
      <c r="AA19" s="17">
        <v>244</v>
      </c>
    </row>
    <row r="20" spans="1:27" ht="12.75" x14ac:dyDescent="0.2">
      <c r="A20" s="3" t="s">
        <v>8</v>
      </c>
      <c r="B20" s="3" t="s">
        <v>75</v>
      </c>
      <c r="C20" s="61">
        <v>29</v>
      </c>
      <c r="D20" s="52">
        <f t="shared" si="32"/>
        <v>0.5</v>
      </c>
      <c r="E20" s="61">
        <v>11</v>
      </c>
      <c r="F20" s="52">
        <f t="shared" si="33"/>
        <v>0.18965517241379309</v>
      </c>
      <c r="G20" s="10">
        <v>18</v>
      </c>
      <c r="H20" s="12">
        <f t="shared" si="34"/>
        <v>0.31034482758620691</v>
      </c>
      <c r="I20" s="13">
        <f t="shared" si="35"/>
        <v>58</v>
      </c>
      <c r="J20" s="14">
        <f t="shared" si="36"/>
        <v>6.2586206896551726</v>
      </c>
      <c r="K20" s="42" t="s">
        <v>17</v>
      </c>
      <c r="L20" s="41"/>
      <c r="M20" s="41"/>
      <c r="O20" s="3" t="s">
        <v>8</v>
      </c>
      <c r="P20" s="3" t="s">
        <v>75</v>
      </c>
      <c r="Q20" s="10">
        <v>69</v>
      </c>
      <c r="R20" s="11">
        <f t="shared" si="37"/>
        <v>0.45695364238410596</v>
      </c>
      <c r="S20" s="10">
        <v>51</v>
      </c>
      <c r="T20" s="11">
        <f t="shared" si="38"/>
        <v>0.33774834437086093</v>
      </c>
      <c r="U20" s="10">
        <v>31</v>
      </c>
      <c r="V20" s="12">
        <f t="shared" si="39"/>
        <v>0.20529801324503311</v>
      </c>
      <c r="W20" s="13">
        <f t="shared" si="40"/>
        <v>151</v>
      </c>
      <c r="X20" s="14">
        <f t="shared" si="41"/>
        <v>6.4635761589403975</v>
      </c>
      <c r="Y20" s="42" t="s">
        <v>17</v>
      </c>
      <c r="Z20" s="41"/>
      <c r="AA20" s="41"/>
    </row>
    <row r="21" spans="1:27" ht="12.75" x14ac:dyDescent="0.2">
      <c r="A21" s="3" t="s">
        <v>9</v>
      </c>
      <c r="B21" s="3" t="s">
        <v>51</v>
      </c>
      <c r="C21" s="61">
        <v>8</v>
      </c>
      <c r="D21" s="52">
        <f t="shared" si="32"/>
        <v>0.36363636363636365</v>
      </c>
      <c r="E21" s="61">
        <v>12</v>
      </c>
      <c r="F21" s="52">
        <f t="shared" si="33"/>
        <v>0.54545454545454541</v>
      </c>
      <c r="G21" s="10">
        <v>2</v>
      </c>
      <c r="H21" s="12">
        <f t="shared" si="34"/>
        <v>9.0909090909090912E-2</v>
      </c>
      <c r="I21" s="13">
        <f t="shared" si="35"/>
        <v>22</v>
      </c>
      <c r="J21" s="14">
        <f t="shared" si="36"/>
        <v>6.4545454545454541</v>
      </c>
      <c r="K21" s="19">
        <f>(SUM(J19:J21)/3)</f>
        <v>6.9043887147335425</v>
      </c>
      <c r="L21" s="20" t="str">
        <f>IF(K21&lt;=3,"Ruim",IF(K21&gt;=7,"Bom","Regular"))</f>
        <v>Regular</v>
      </c>
      <c r="M21" s="20"/>
      <c r="O21" s="3" t="s">
        <v>9</v>
      </c>
      <c r="P21" s="3" t="s">
        <v>51</v>
      </c>
      <c r="Q21" s="10">
        <v>16</v>
      </c>
      <c r="R21" s="11">
        <f t="shared" si="37"/>
        <v>0.4</v>
      </c>
      <c r="S21" s="10">
        <v>8</v>
      </c>
      <c r="T21" s="11">
        <f t="shared" si="38"/>
        <v>0.2</v>
      </c>
      <c r="U21" s="10">
        <v>16</v>
      </c>
      <c r="V21" s="12">
        <f t="shared" si="39"/>
        <v>0.4</v>
      </c>
      <c r="W21" s="13">
        <f t="shared" si="40"/>
        <v>40</v>
      </c>
      <c r="X21" s="14">
        <f t="shared" si="41"/>
        <v>5.4</v>
      </c>
      <c r="Y21" s="19">
        <f>(SUM(X19:X21)/3)</f>
        <v>6.8559338370176919</v>
      </c>
      <c r="Z21" s="20" t="str">
        <f>IF(Y21&lt;=3,"Ruim",IF(Y21&gt;=7,"Bom","Regular"))</f>
        <v>Regular</v>
      </c>
      <c r="AA21" s="20"/>
    </row>
    <row r="22" spans="1:27" ht="12.75" x14ac:dyDescent="0.2">
      <c r="A22" s="6"/>
      <c r="B22" s="9"/>
      <c r="C22" s="63"/>
      <c r="D22" s="58"/>
      <c r="E22" s="67"/>
      <c r="F22" s="66"/>
      <c r="G22" s="23"/>
      <c r="H22" s="24"/>
      <c r="I22" s="7"/>
      <c r="J22" s="7"/>
      <c r="K22" s="7"/>
      <c r="L22" s="7"/>
      <c r="M22" s="8"/>
      <c r="O22" s="6"/>
      <c r="P22" s="9"/>
      <c r="Q22" s="21"/>
      <c r="R22" s="21"/>
      <c r="S22" s="22"/>
      <c r="T22" s="22"/>
      <c r="U22" s="23"/>
      <c r="V22" s="24"/>
      <c r="W22" s="7"/>
      <c r="X22" s="7"/>
      <c r="Y22" s="7"/>
      <c r="Z22" s="7"/>
      <c r="AA22" s="8"/>
    </row>
    <row r="23" spans="1:27" ht="12.75" x14ac:dyDescent="0.2">
      <c r="A23" s="6" t="s">
        <v>3</v>
      </c>
      <c r="B23" s="9">
        <v>42744</v>
      </c>
      <c r="C23" s="55" t="s">
        <v>4</v>
      </c>
      <c r="D23" s="56"/>
      <c r="E23" s="65" t="s">
        <v>5</v>
      </c>
      <c r="F23" s="56"/>
      <c r="G23" s="46" t="s">
        <v>7</v>
      </c>
      <c r="H23" s="44"/>
      <c r="I23" s="7" t="s">
        <v>10</v>
      </c>
      <c r="J23" s="7" t="s">
        <v>11</v>
      </c>
      <c r="K23" s="40" t="s">
        <v>12</v>
      </c>
      <c r="L23" s="41"/>
      <c r="M23" s="8" t="s">
        <v>13</v>
      </c>
      <c r="O23" s="6" t="s">
        <v>3</v>
      </c>
      <c r="P23" s="9">
        <v>42744</v>
      </c>
      <c r="Q23" s="43" t="s">
        <v>4</v>
      </c>
      <c r="R23" s="44"/>
      <c r="S23" s="45" t="s">
        <v>5</v>
      </c>
      <c r="T23" s="44"/>
      <c r="U23" s="46" t="s">
        <v>7</v>
      </c>
      <c r="V23" s="44"/>
      <c r="W23" s="7" t="s">
        <v>10</v>
      </c>
      <c r="X23" s="7" t="s">
        <v>11</v>
      </c>
      <c r="Y23" s="40" t="s">
        <v>12</v>
      </c>
      <c r="Z23" s="41"/>
      <c r="AA23" s="8" t="s">
        <v>13</v>
      </c>
    </row>
    <row r="24" spans="1:27" ht="12.75" x14ac:dyDescent="0.2">
      <c r="A24" s="3" t="s">
        <v>6</v>
      </c>
      <c r="B24" s="3" t="s">
        <v>78</v>
      </c>
      <c r="C24" s="61">
        <v>15</v>
      </c>
      <c r="D24" s="52">
        <f t="shared" ref="D24:D26" si="42">(C24/I24)</f>
        <v>0.12096774193548387</v>
      </c>
      <c r="E24" s="61">
        <v>10</v>
      </c>
      <c r="F24" s="52">
        <f t="shared" ref="F24:F26" si="43">E24/I24</f>
        <v>8.0645161290322578E-2</v>
      </c>
      <c r="G24" s="10">
        <v>99</v>
      </c>
      <c r="H24" s="12">
        <f t="shared" ref="H24:H26" si="44">G24/I24</f>
        <v>0.79838709677419351</v>
      </c>
      <c r="I24" s="13">
        <f t="shared" ref="I24:I26" si="45">SUM(C24+E24+G24)</f>
        <v>124</v>
      </c>
      <c r="J24" s="14">
        <f t="shared" ref="J24:J26" si="46">((C24*10)+(E24*5)+(G24*1))/I24</f>
        <v>2.411290322580645</v>
      </c>
      <c r="K24" s="15">
        <f>SUM(I24:I26)</f>
        <v>444</v>
      </c>
      <c r="L24" s="16">
        <f>K24/M24</f>
        <v>0.27560521415270017</v>
      </c>
      <c r="M24" s="17">
        <v>1611</v>
      </c>
      <c r="O24" s="3" t="s">
        <v>6</v>
      </c>
      <c r="P24" s="18" t="s">
        <v>47</v>
      </c>
      <c r="Q24" s="10">
        <v>139</v>
      </c>
      <c r="R24" s="11">
        <f t="shared" ref="R24:R26" si="47">(Q24/W24)</f>
        <v>0.71649484536082475</v>
      </c>
      <c r="S24" s="10">
        <v>48</v>
      </c>
      <c r="T24" s="11">
        <f t="shared" ref="T24:T26" si="48">S24/W24</f>
        <v>0.24742268041237114</v>
      </c>
      <c r="U24" s="10">
        <v>7</v>
      </c>
      <c r="V24" s="12">
        <f t="shared" ref="V24:V26" si="49">U24/W24</f>
        <v>3.608247422680412E-2</v>
      </c>
      <c r="W24" s="13">
        <f t="shared" ref="W24:W26" si="50">SUM(Q24+S24+U24)</f>
        <v>194</v>
      </c>
      <c r="X24" s="14">
        <f t="shared" ref="X24:X26" si="51">((Q24*10)+(S24*5)+(U24*1))/W24</f>
        <v>8.4381443298969074</v>
      </c>
      <c r="Y24" s="15">
        <f t="shared" ref="Y24:Z24" si="52">SUM(W24:W26)</f>
        <v>442</v>
      </c>
      <c r="Z24" s="14">
        <f t="shared" si="52"/>
        <v>24.803752795505375</v>
      </c>
      <c r="AA24" s="17">
        <v>820</v>
      </c>
    </row>
    <row r="25" spans="1:27" ht="12.75" x14ac:dyDescent="0.2">
      <c r="A25" s="3" t="s">
        <v>8</v>
      </c>
      <c r="B25" s="3" t="s">
        <v>31</v>
      </c>
      <c r="C25" s="61">
        <v>55</v>
      </c>
      <c r="D25" s="52">
        <f t="shared" si="42"/>
        <v>0.30726256983240224</v>
      </c>
      <c r="E25" s="61">
        <v>18</v>
      </c>
      <c r="F25" s="52">
        <f t="shared" si="43"/>
        <v>0.1005586592178771</v>
      </c>
      <c r="G25" s="10">
        <v>106</v>
      </c>
      <c r="H25" s="12">
        <f t="shared" si="44"/>
        <v>0.59217877094972071</v>
      </c>
      <c r="I25" s="13">
        <f t="shared" si="45"/>
        <v>179</v>
      </c>
      <c r="J25" s="14">
        <f t="shared" si="46"/>
        <v>4.1675977653631282</v>
      </c>
      <c r="K25" s="42" t="s">
        <v>17</v>
      </c>
      <c r="L25" s="41"/>
      <c r="M25" s="41"/>
      <c r="O25" s="3" t="s">
        <v>8</v>
      </c>
      <c r="P25" s="18" t="s">
        <v>79</v>
      </c>
      <c r="Q25" s="10">
        <v>105</v>
      </c>
      <c r="R25" s="11">
        <f t="shared" si="47"/>
        <v>0.75</v>
      </c>
      <c r="S25" s="10">
        <v>29</v>
      </c>
      <c r="T25" s="11">
        <f t="shared" si="48"/>
        <v>0.20714285714285716</v>
      </c>
      <c r="U25" s="10">
        <v>6</v>
      </c>
      <c r="V25" s="12">
        <f t="shared" si="49"/>
        <v>4.2857142857142858E-2</v>
      </c>
      <c r="W25" s="13">
        <f t="shared" si="50"/>
        <v>140</v>
      </c>
      <c r="X25" s="14">
        <f t="shared" si="51"/>
        <v>8.5785714285714292</v>
      </c>
      <c r="Y25" s="42" t="s">
        <v>17</v>
      </c>
      <c r="Z25" s="41"/>
      <c r="AA25" s="41"/>
    </row>
    <row r="26" spans="1:27" ht="12.75" x14ac:dyDescent="0.2">
      <c r="A26" s="3" t="s">
        <v>9</v>
      </c>
      <c r="B26" s="3" t="s">
        <v>81</v>
      </c>
      <c r="C26" s="61">
        <v>1</v>
      </c>
      <c r="D26" s="52">
        <f t="shared" si="42"/>
        <v>7.0921985815602835E-3</v>
      </c>
      <c r="E26" s="61">
        <v>1</v>
      </c>
      <c r="F26" s="52">
        <f t="shared" si="43"/>
        <v>7.0921985815602835E-3</v>
      </c>
      <c r="G26" s="10">
        <v>139</v>
      </c>
      <c r="H26" s="12">
        <f t="shared" si="44"/>
        <v>0.98581560283687941</v>
      </c>
      <c r="I26" s="13">
        <f t="shared" si="45"/>
        <v>141</v>
      </c>
      <c r="J26" s="14">
        <f t="shared" si="46"/>
        <v>1.0921985815602837</v>
      </c>
      <c r="K26" s="19">
        <f>(SUM(J24:J26)/3)</f>
        <v>2.5570288898346853</v>
      </c>
      <c r="L26" s="20" t="str">
        <f>IF(K26&lt;=3,"Ruim",IF(K26&gt;=7,"Bom","Regular"))</f>
        <v>Ruim</v>
      </c>
      <c r="M26" s="20"/>
      <c r="O26" s="3" t="s">
        <v>9</v>
      </c>
      <c r="P26" s="18" t="s">
        <v>82</v>
      </c>
      <c r="Q26" s="10">
        <v>73</v>
      </c>
      <c r="R26" s="11">
        <f t="shared" si="47"/>
        <v>0.67592592592592593</v>
      </c>
      <c r="S26" s="10">
        <v>19</v>
      </c>
      <c r="T26" s="11">
        <f t="shared" si="48"/>
        <v>0.17592592592592593</v>
      </c>
      <c r="U26" s="10">
        <v>16</v>
      </c>
      <c r="V26" s="12">
        <f t="shared" si="49"/>
        <v>0.14814814814814814</v>
      </c>
      <c r="W26" s="13">
        <f t="shared" si="50"/>
        <v>108</v>
      </c>
      <c r="X26" s="14">
        <f t="shared" si="51"/>
        <v>7.7870370370370372</v>
      </c>
      <c r="Y26" s="19">
        <f>(SUM(X24:X26)/3)</f>
        <v>8.267917598501791</v>
      </c>
      <c r="Z26" s="20" t="str">
        <f>IF(Y26&lt;=3,"Ruim",IF(Y26&gt;=7,"Bom","Regular"))</f>
        <v>Bom</v>
      </c>
      <c r="AA26" s="20"/>
    </row>
    <row r="27" spans="1:27" ht="15.75" customHeight="1" x14ac:dyDescent="0.2">
      <c r="D27" s="57"/>
      <c r="F27" s="57"/>
    </row>
    <row r="28" spans="1:27" ht="12.75" x14ac:dyDescent="0.2">
      <c r="A28" s="6" t="s">
        <v>3</v>
      </c>
      <c r="B28" s="9">
        <v>42745</v>
      </c>
      <c r="C28" s="55" t="s">
        <v>4</v>
      </c>
      <c r="D28" s="56"/>
      <c r="E28" s="65" t="s">
        <v>5</v>
      </c>
      <c r="F28" s="56"/>
      <c r="G28" s="46" t="s">
        <v>7</v>
      </c>
      <c r="H28" s="44"/>
      <c r="I28" s="7" t="s">
        <v>10</v>
      </c>
      <c r="J28" s="7" t="s">
        <v>11</v>
      </c>
      <c r="K28" s="40" t="s">
        <v>12</v>
      </c>
      <c r="L28" s="41"/>
      <c r="M28" s="8" t="s">
        <v>13</v>
      </c>
      <c r="O28" s="6" t="s">
        <v>3</v>
      </c>
      <c r="P28" s="9">
        <v>42745</v>
      </c>
      <c r="Q28" s="43" t="s">
        <v>4</v>
      </c>
      <c r="R28" s="44"/>
      <c r="S28" s="45" t="s">
        <v>5</v>
      </c>
      <c r="T28" s="44"/>
      <c r="U28" s="46" t="s">
        <v>7</v>
      </c>
      <c r="V28" s="44"/>
      <c r="W28" s="7" t="s">
        <v>10</v>
      </c>
      <c r="X28" s="7" t="s">
        <v>11</v>
      </c>
      <c r="Y28" s="40" t="s">
        <v>12</v>
      </c>
      <c r="Z28" s="41"/>
      <c r="AA28" s="8" t="s">
        <v>13</v>
      </c>
    </row>
    <row r="29" spans="1:27" ht="12.75" x14ac:dyDescent="0.2">
      <c r="A29" s="3" t="s">
        <v>6</v>
      </c>
      <c r="B29" s="3" t="s">
        <v>85</v>
      </c>
      <c r="C29" s="61">
        <v>71</v>
      </c>
      <c r="D29" s="52">
        <f t="shared" ref="D29:D31" si="53">(C29/I29)</f>
        <v>0.5546875</v>
      </c>
      <c r="E29" s="61">
        <v>23</v>
      </c>
      <c r="F29" s="52">
        <f t="shared" ref="F29:F31" si="54">E29/I29</f>
        <v>0.1796875</v>
      </c>
      <c r="G29" s="10">
        <v>34</v>
      </c>
      <c r="H29" s="12">
        <f t="shared" ref="H29:H31" si="55">G29/I29</f>
        <v>0.265625</v>
      </c>
      <c r="I29" s="13">
        <f t="shared" ref="I29:I31" si="56">SUM(C29+E29+G29)</f>
        <v>128</v>
      </c>
      <c r="J29" s="14">
        <f t="shared" ref="J29:J31" si="57">((C29*10)+(E29*5)+(G29*1))/I29</f>
        <v>6.7109375</v>
      </c>
      <c r="K29" s="15">
        <f>SUM(I29:I31)</f>
        <v>293</v>
      </c>
      <c r="L29" s="16">
        <f>K29/M29</f>
        <v>0.17204932472108045</v>
      </c>
      <c r="M29" s="17">
        <v>1703</v>
      </c>
      <c r="O29" s="3" t="s">
        <v>6</v>
      </c>
      <c r="P29" s="3" t="s">
        <v>87</v>
      </c>
      <c r="Q29" s="10">
        <v>119</v>
      </c>
      <c r="R29" s="11">
        <f t="shared" ref="R29:R31" si="58">(Q29/W29)</f>
        <v>0.77272727272727271</v>
      </c>
      <c r="S29" s="10">
        <v>19</v>
      </c>
      <c r="T29" s="11">
        <f t="shared" ref="T29:T31" si="59">S29/W29</f>
        <v>0.12337662337662338</v>
      </c>
      <c r="U29" s="10">
        <v>16</v>
      </c>
      <c r="V29" s="12">
        <f t="shared" ref="V29:V31" si="60">U29/W29</f>
        <v>0.1038961038961039</v>
      </c>
      <c r="W29" s="13">
        <f t="shared" ref="W29:W31" si="61">SUM(Q29+S29+U29)</f>
        <v>154</v>
      </c>
      <c r="X29" s="14">
        <f t="shared" ref="X29:X31" si="62">((Q29*10)+(S29*5)+(U29*1))/W29</f>
        <v>8.4480519480519476</v>
      </c>
      <c r="Y29" s="15">
        <f t="shared" ref="Y29:Z29" si="63">SUM(W29:W31)</f>
        <v>421</v>
      </c>
      <c r="Z29" s="14">
        <f t="shared" si="63"/>
        <v>18.667409704723138</v>
      </c>
      <c r="AA29" s="17">
        <v>814</v>
      </c>
    </row>
    <row r="30" spans="1:27" ht="12.75" x14ac:dyDescent="0.2">
      <c r="A30" s="3" t="s">
        <v>8</v>
      </c>
      <c r="B30" s="3" t="s">
        <v>67</v>
      </c>
      <c r="C30" s="61">
        <v>40</v>
      </c>
      <c r="D30" s="52">
        <f t="shared" si="53"/>
        <v>0.29629629629629628</v>
      </c>
      <c r="E30" s="61">
        <v>27</v>
      </c>
      <c r="F30" s="52">
        <f t="shared" si="54"/>
        <v>0.2</v>
      </c>
      <c r="G30" s="10">
        <v>68</v>
      </c>
      <c r="H30" s="12">
        <f t="shared" si="55"/>
        <v>0.50370370370370365</v>
      </c>
      <c r="I30" s="13">
        <f t="shared" si="56"/>
        <v>135</v>
      </c>
      <c r="J30" s="14">
        <f t="shared" si="57"/>
        <v>4.4666666666666668</v>
      </c>
      <c r="K30" s="42" t="s">
        <v>17</v>
      </c>
      <c r="L30" s="41"/>
      <c r="M30" s="41"/>
      <c r="O30" s="3" t="s">
        <v>8</v>
      </c>
      <c r="P30" s="3" t="s">
        <v>62</v>
      </c>
      <c r="Q30" s="10">
        <v>67</v>
      </c>
      <c r="R30" s="11">
        <f t="shared" si="58"/>
        <v>0.33333333333333331</v>
      </c>
      <c r="S30" s="10">
        <v>43</v>
      </c>
      <c r="T30" s="11">
        <f t="shared" si="59"/>
        <v>0.21393034825870647</v>
      </c>
      <c r="U30" s="10">
        <v>91</v>
      </c>
      <c r="V30" s="12">
        <f t="shared" si="60"/>
        <v>0.45273631840796019</v>
      </c>
      <c r="W30" s="13">
        <f t="shared" si="61"/>
        <v>201</v>
      </c>
      <c r="X30" s="14">
        <f t="shared" si="62"/>
        <v>4.855721393034826</v>
      </c>
      <c r="Y30" s="42" t="s">
        <v>17</v>
      </c>
      <c r="Z30" s="41"/>
      <c r="AA30" s="41"/>
    </row>
    <row r="31" spans="1:27" ht="12.75" x14ac:dyDescent="0.2">
      <c r="A31" s="3" t="s">
        <v>9</v>
      </c>
      <c r="B31" s="3" t="s">
        <v>115</v>
      </c>
      <c r="C31" s="61">
        <v>17</v>
      </c>
      <c r="D31" s="52">
        <f t="shared" si="53"/>
        <v>0.56666666666666665</v>
      </c>
      <c r="E31" s="61">
        <v>6</v>
      </c>
      <c r="F31" s="52">
        <f t="shared" si="54"/>
        <v>0.2</v>
      </c>
      <c r="G31" s="10">
        <v>7</v>
      </c>
      <c r="H31" s="12">
        <f t="shared" si="55"/>
        <v>0.23333333333333334</v>
      </c>
      <c r="I31" s="13">
        <f t="shared" si="56"/>
        <v>30</v>
      </c>
      <c r="J31" s="14">
        <f t="shared" si="57"/>
        <v>6.9</v>
      </c>
      <c r="K31" s="19">
        <f>(SUM(J29:J31)/3)</f>
        <v>6.0258680555555557</v>
      </c>
      <c r="L31" s="20" t="str">
        <f>IF(K31&lt;=3,"Ruim",IF(K31&gt;=7,"Bom","Regular"))</f>
        <v>Regular</v>
      </c>
      <c r="M31" s="20"/>
      <c r="O31" s="3" t="s">
        <v>9</v>
      </c>
      <c r="P31" s="3" t="s">
        <v>91</v>
      </c>
      <c r="Q31" s="10">
        <v>28</v>
      </c>
      <c r="R31" s="11">
        <f t="shared" si="58"/>
        <v>0.42424242424242425</v>
      </c>
      <c r="S31" s="10">
        <v>9</v>
      </c>
      <c r="T31" s="11">
        <f t="shared" si="59"/>
        <v>0.13636363636363635</v>
      </c>
      <c r="U31" s="10">
        <v>29</v>
      </c>
      <c r="V31" s="12">
        <f t="shared" si="60"/>
        <v>0.43939393939393939</v>
      </c>
      <c r="W31" s="13">
        <f t="shared" si="61"/>
        <v>66</v>
      </c>
      <c r="X31" s="14">
        <f t="shared" si="62"/>
        <v>5.3636363636363633</v>
      </c>
      <c r="Y31" s="19">
        <f>(SUM(X29:X31)/3)</f>
        <v>6.222469901574379</v>
      </c>
      <c r="Z31" s="20" t="str">
        <f>IF(Y31&lt;=3,"Ruim",IF(Y31&gt;=7,"Bom","Regular"))</f>
        <v>Regular</v>
      </c>
      <c r="AA31" s="20"/>
    </row>
    <row r="32" spans="1:27" ht="15.75" customHeight="1" x14ac:dyDescent="0.2">
      <c r="D32" s="57"/>
      <c r="F32" s="57"/>
    </row>
    <row r="33" spans="1:27" ht="12.75" x14ac:dyDescent="0.2">
      <c r="A33" s="6" t="s">
        <v>3</v>
      </c>
      <c r="B33" s="9">
        <v>42746</v>
      </c>
      <c r="C33" s="55" t="s">
        <v>4</v>
      </c>
      <c r="D33" s="56"/>
      <c r="E33" s="65" t="s">
        <v>5</v>
      </c>
      <c r="F33" s="56"/>
      <c r="G33" s="46" t="s">
        <v>7</v>
      </c>
      <c r="H33" s="44"/>
      <c r="I33" s="7" t="s">
        <v>10</v>
      </c>
      <c r="J33" s="7" t="s">
        <v>11</v>
      </c>
      <c r="K33" s="40" t="s">
        <v>12</v>
      </c>
      <c r="L33" s="41"/>
      <c r="M33" s="8" t="s">
        <v>13</v>
      </c>
      <c r="O33" s="6" t="s">
        <v>3</v>
      </c>
      <c r="P33" s="9">
        <v>42746</v>
      </c>
      <c r="Q33" s="43" t="s">
        <v>4</v>
      </c>
      <c r="R33" s="44"/>
      <c r="S33" s="45" t="s">
        <v>5</v>
      </c>
      <c r="T33" s="44"/>
      <c r="U33" s="46" t="s">
        <v>7</v>
      </c>
      <c r="V33" s="44"/>
      <c r="W33" s="7" t="s">
        <v>10</v>
      </c>
      <c r="X33" s="7" t="s">
        <v>11</v>
      </c>
      <c r="Y33" s="40" t="s">
        <v>12</v>
      </c>
      <c r="Z33" s="41"/>
      <c r="AA33" s="8" t="s">
        <v>13</v>
      </c>
    </row>
    <row r="34" spans="1:27" ht="12.75" x14ac:dyDescent="0.2">
      <c r="A34" s="3" t="s">
        <v>6</v>
      </c>
      <c r="B34" s="3" t="s">
        <v>61</v>
      </c>
      <c r="C34" s="61">
        <v>141</v>
      </c>
      <c r="D34" s="52">
        <f t="shared" ref="D34:D36" si="64">(C34/I34)</f>
        <v>0.92156862745098034</v>
      </c>
      <c r="E34" s="61">
        <v>7</v>
      </c>
      <c r="F34" s="52">
        <f t="shared" ref="F34:F36" si="65">E34/I34</f>
        <v>4.5751633986928102E-2</v>
      </c>
      <c r="G34" s="10">
        <v>5</v>
      </c>
      <c r="H34" s="12">
        <f t="shared" ref="H34:H36" si="66">G34/I34</f>
        <v>3.2679738562091505E-2</v>
      </c>
      <c r="I34" s="13">
        <f t="shared" ref="I34:I36" si="67">SUM(C34+E34+G34)</f>
        <v>153</v>
      </c>
      <c r="J34" s="14">
        <f t="shared" ref="J34:J36" si="68">((C34*10)+(E34*5)+(G34*1))/I34</f>
        <v>9.477124183006536</v>
      </c>
      <c r="K34" s="15">
        <f>SUM(I34:I36)</f>
        <v>271</v>
      </c>
      <c r="L34" s="16">
        <f>K34/M34</f>
        <v>0.17162761241291957</v>
      </c>
      <c r="M34" s="17">
        <v>1579</v>
      </c>
      <c r="O34" s="3" t="s">
        <v>6</v>
      </c>
      <c r="P34" s="3" t="s">
        <v>32</v>
      </c>
      <c r="Q34" s="10">
        <v>80</v>
      </c>
      <c r="R34" s="11">
        <f t="shared" ref="R34:R36" si="69">(Q34/W34)</f>
        <v>0.5</v>
      </c>
      <c r="S34" s="10">
        <v>36</v>
      </c>
      <c r="T34" s="11">
        <f t="shared" ref="T34:T36" si="70">S34/W34</f>
        <v>0.22500000000000001</v>
      </c>
      <c r="U34" s="10">
        <v>44</v>
      </c>
      <c r="V34" s="12">
        <f t="shared" ref="V34:V36" si="71">U34/W34</f>
        <v>0.27500000000000002</v>
      </c>
      <c r="W34" s="13">
        <f t="shared" ref="W34:W36" si="72">SUM(Q34+S34+U34)</f>
        <v>160</v>
      </c>
      <c r="X34" s="14">
        <f t="shared" ref="X34:X36" si="73">((Q34*10)+(S34*5)+(U34*1))/W34</f>
        <v>6.4</v>
      </c>
      <c r="Y34" s="15">
        <f t="shared" ref="Y34:Z34" si="74">SUM(W34:W36)</f>
        <v>397</v>
      </c>
      <c r="Z34" s="14">
        <f t="shared" si="74"/>
        <v>20.406444906444907</v>
      </c>
      <c r="AA34" s="17">
        <v>822</v>
      </c>
    </row>
    <row r="35" spans="1:27" ht="12.75" x14ac:dyDescent="0.2">
      <c r="A35" s="3" t="s">
        <v>8</v>
      </c>
      <c r="B35" s="3" t="s">
        <v>24</v>
      </c>
      <c r="C35" s="209">
        <v>24</v>
      </c>
      <c r="D35" s="210">
        <f t="shared" si="64"/>
        <v>0.21052631578947367</v>
      </c>
      <c r="E35" s="209">
        <v>78</v>
      </c>
      <c r="F35" s="210">
        <f t="shared" si="65"/>
        <v>0.68421052631578949</v>
      </c>
      <c r="G35" s="209">
        <v>12</v>
      </c>
      <c r="H35" s="211">
        <f t="shared" si="66"/>
        <v>0.10526315789473684</v>
      </c>
      <c r="I35" s="212">
        <f t="shared" si="67"/>
        <v>114</v>
      </c>
      <c r="J35" s="213">
        <f t="shared" si="68"/>
        <v>5.6315789473684212</v>
      </c>
      <c r="K35" s="42" t="s">
        <v>17</v>
      </c>
      <c r="L35" s="41"/>
      <c r="M35" s="41"/>
      <c r="O35" s="3" t="s">
        <v>8</v>
      </c>
      <c r="P35" s="3" t="s">
        <v>33</v>
      </c>
      <c r="Q35" s="10">
        <v>105</v>
      </c>
      <c r="R35" s="11">
        <f t="shared" si="69"/>
        <v>0.56756756756756754</v>
      </c>
      <c r="S35" s="10">
        <v>54</v>
      </c>
      <c r="T35" s="11">
        <f t="shared" si="70"/>
        <v>0.29189189189189191</v>
      </c>
      <c r="U35" s="10">
        <v>26</v>
      </c>
      <c r="V35" s="12">
        <f t="shared" si="71"/>
        <v>0.14054054054054055</v>
      </c>
      <c r="W35" s="13">
        <f t="shared" si="72"/>
        <v>185</v>
      </c>
      <c r="X35" s="14">
        <f t="shared" si="73"/>
        <v>7.275675675675676</v>
      </c>
      <c r="Y35" s="42" t="s">
        <v>17</v>
      </c>
      <c r="Z35" s="41"/>
      <c r="AA35" s="41"/>
    </row>
    <row r="36" spans="1:27" ht="12.75" x14ac:dyDescent="0.2">
      <c r="A36" s="3" t="s">
        <v>9</v>
      </c>
      <c r="B36" s="3" t="s">
        <v>26</v>
      </c>
      <c r="C36" s="61">
        <v>4</v>
      </c>
      <c r="D36" s="52">
        <f t="shared" si="64"/>
        <v>1</v>
      </c>
      <c r="E36" s="61">
        <v>0</v>
      </c>
      <c r="F36" s="52">
        <f t="shared" si="65"/>
        <v>0</v>
      </c>
      <c r="G36" s="10">
        <v>0</v>
      </c>
      <c r="H36" s="12">
        <f t="shared" si="66"/>
        <v>0</v>
      </c>
      <c r="I36" s="13">
        <f t="shared" si="67"/>
        <v>4</v>
      </c>
      <c r="J36" s="14">
        <f t="shared" si="68"/>
        <v>10</v>
      </c>
      <c r="K36" s="19">
        <f>(SUM(J34:J36)/3)</f>
        <v>8.3695677101249846</v>
      </c>
      <c r="L36" s="20" t="str">
        <f>IF(K36&lt;=3,"Ruim",IF(K36&gt;=7,"Bom","Regular"))</f>
        <v>Bom</v>
      </c>
      <c r="M36" s="20"/>
      <c r="O36" s="3" t="s">
        <v>9</v>
      </c>
      <c r="P36" s="3" t="s">
        <v>99</v>
      </c>
      <c r="Q36" s="10">
        <v>26</v>
      </c>
      <c r="R36" s="11">
        <f t="shared" si="69"/>
        <v>0.5</v>
      </c>
      <c r="S36" s="10">
        <v>16</v>
      </c>
      <c r="T36" s="11">
        <f t="shared" si="70"/>
        <v>0.30769230769230771</v>
      </c>
      <c r="U36" s="10">
        <v>10</v>
      </c>
      <c r="V36" s="12">
        <f t="shared" si="71"/>
        <v>0.19230769230769232</v>
      </c>
      <c r="W36" s="13">
        <f t="shared" si="72"/>
        <v>52</v>
      </c>
      <c r="X36" s="14">
        <f t="shared" si="73"/>
        <v>6.7307692307692308</v>
      </c>
      <c r="Y36" s="19">
        <f>(SUM(X34:X36)/3)</f>
        <v>6.8021483021483027</v>
      </c>
      <c r="Z36" s="20" t="str">
        <f>IF(Y36&lt;=3,"Ruim",IF(Y36&gt;=7,"Bom","Regular"))</f>
        <v>Regular</v>
      </c>
      <c r="AA36" s="20"/>
    </row>
    <row r="37" spans="1:27" ht="15.75" customHeight="1" x14ac:dyDescent="0.2">
      <c r="D37" s="57"/>
      <c r="F37" s="57"/>
    </row>
    <row r="38" spans="1:27" ht="12.75" x14ac:dyDescent="0.2">
      <c r="A38" s="6" t="s">
        <v>3</v>
      </c>
      <c r="B38" s="9">
        <v>42747</v>
      </c>
      <c r="C38" s="55" t="s">
        <v>4</v>
      </c>
      <c r="D38" s="56"/>
      <c r="E38" s="65" t="s">
        <v>5</v>
      </c>
      <c r="F38" s="56"/>
      <c r="G38" s="46" t="s">
        <v>7</v>
      </c>
      <c r="H38" s="44"/>
      <c r="I38" s="7" t="s">
        <v>10</v>
      </c>
      <c r="J38" s="7" t="s">
        <v>11</v>
      </c>
      <c r="K38" s="40" t="s">
        <v>12</v>
      </c>
      <c r="L38" s="41"/>
      <c r="M38" s="8" t="s">
        <v>13</v>
      </c>
      <c r="O38" s="6" t="s">
        <v>3</v>
      </c>
      <c r="P38" s="9">
        <v>42747</v>
      </c>
      <c r="Q38" s="43" t="s">
        <v>4</v>
      </c>
      <c r="R38" s="44"/>
      <c r="S38" s="45" t="s">
        <v>5</v>
      </c>
      <c r="T38" s="44"/>
      <c r="U38" s="46" t="s">
        <v>7</v>
      </c>
      <c r="V38" s="44"/>
      <c r="W38" s="7" t="s">
        <v>10</v>
      </c>
      <c r="X38" s="7" t="s">
        <v>11</v>
      </c>
      <c r="Y38" s="40" t="s">
        <v>12</v>
      </c>
      <c r="Z38" s="41"/>
      <c r="AA38" s="8" t="s">
        <v>13</v>
      </c>
    </row>
    <row r="39" spans="1:27" ht="12.75" x14ac:dyDescent="0.2">
      <c r="A39" s="3" t="s">
        <v>6</v>
      </c>
      <c r="B39" s="3" t="s">
        <v>101</v>
      </c>
      <c r="C39" s="61">
        <v>28</v>
      </c>
      <c r="D39" s="52">
        <f t="shared" ref="D39:D41" si="75">(C39/I39)</f>
        <v>0.3888888888888889</v>
      </c>
      <c r="E39" s="61">
        <v>31</v>
      </c>
      <c r="F39" s="52">
        <f t="shared" ref="F39:F41" si="76">E39/I39</f>
        <v>0.43055555555555558</v>
      </c>
      <c r="G39" s="10">
        <v>13</v>
      </c>
      <c r="H39" s="12">
        <f t="shared" ref="H39:H41" si="77">G39/I39</f>
        <v>0.18055555555555555</v>
      </c>
      <c r="I39" s="13">
        <f t="shared" ref="I39:I41" si="78">SUM(C39+E39+G39)</f>
        <v>72</v>
      </c>
      <c r="J39" s="14">
        <f t="shared" ref="J39:J41" si="79">((C39*10)+(E39*5)+(G39*1))/I39</f>
        <v>6.2222222222222223</v>
      </c>
      <c r="K39" s="15">
        <f>SUM(I39:I41)</f>
        <v>312</v>
      </c>
      <c r="L39" s="16">
        <f>K39/M39</f>
        <v>0.28184281842818426</v>
      </c>
      <c r="M39" s="17">
        <v>1107</v>
      </c>
      <c r="O39" s="3" t="s">
        <v>6</v>
      </c>
      <c r="P39" s="3" t="s">
        <v>39</v>
      </c>
      <c r="Q39" s="10">
        <v>55</v>
      </c>
      <c r="R39" s="11">
        <f t="shared" ref="R39:R41" si="80">(Q39/W39)</f>
        <v>0.80882352941176472</v>
      </c>
      <c r="S39" s="10">
        <v>13</v>
      </c>
      <c r="T39" s="11">
        <v>0.26</v>
      </c>
      <c r="U39" s="10">
        <v>0</v>
      </c>
      <c r="V39" s="12">
        <f t="shared" ref="V39:V41" si="81">U39/W39</f>
        <v>0</v>
      </c>
      <c r="W39" s="13">
        <f t="shared" ref="W39:W41" si="82">SUM(Q39+S39+U39)</f>
        <v>68</v>
      </c>
      <c r="X39" s="14">
        <f t="shared" ref="X39:X41" si="83">((Q39*10)+(S39*5)+(U39*1))/W39</f>
        <v>9.0441176470588243</v>
      </c>
      <c r="Y39" s="15">
        <f t="shared" ref="Y39:Z39" si="84">SUM(W39:W41)</f>
        <v>177</v>
      </c>
      <c r="Z39" s="14">
        <f t="shared" si="84"/>
        <v>26.602088661551576</v>
      </c>
      <c r="AA39" s="17">
        <v>607</v>
      </c>
    </row>
    <row r="40" spans="1:27" ht="12.75" x14ac:dyDescent="0.2">
      <c r="A40" s="3" t="s">
        <v>8</v>
      </c>
      <c r="B40" s="3" t="s">
        <v>104</v>
      </c>
      <c r="C40" s="61">
        <v>17</v>
      </c>
      <c r="D40" s="52">
        <f t="shared" si="75"/>
        <v>8.3333333333333329E-2</v>
      </c>
      <c r="E40" s="61">
        <v>105</v>
      </c>
      <c r="F40" s="52">
        <f t="shared" si="76"/>
        <v>0.51470588235294112</v>
      </c>
      <c r="G40" s="10">
        <v>82</v>
      </c>
      <c r="H40" s="12">
        <f t="shared" si="77"/>
        <v>0.40196078431372551</v>
      </c>
      <c r="I40" s="13">
        <f t="shared" si="78"/>
        <v>204</v>
      </c>
      <c r="J40" s="14">
        <f t="shared" si="79"/>
        <v>3.8088235294117645</v>
      </c>
      <c r="K40" s="42" t="s">
        <v>17</v>
      </c>
      <c r="L40" s="41"/>
      <c r="M40" s="41"/>
      <c r="O40" s="3" t="s">
        <v>8</v>
      </c>
      <c r="P40" s="3" t="s">
        <v>31</v>
      </c>
      <c r="Q40" s="10">
        <v>43</v>
      </c>
      <c r="R40" s="11">
        <f t="shared" si="80"/>
        <v>0.62318840579710144</v>
      </c>
      <c r="S40" s="10">
        <v>25</v>
      </c>
      <c r="T40" s="11">
        <f t="shared" ref="T40:T41" si="85">S40/W40</f>
        <v>0.36231884057971014</v>
      </c>
      <c r="U40" s="10">
        <v>1</v>
      </c>
      <c r="V40" s="12">
        <f t="shared" si="81"/>
        <v>1.4492753623188406E-2</v>
      </c>
      <c r="W40" s="13">
        <f t="shared" si="82"/>
        <v>69</v>
      </c>
      <c r="X40" s="14">
        <f t="shared" si="83"/>
        <v>8.0579710144927539</v>
      </c>
      <c r="Y40" s="42" t="s">
        <v>17</v>
      </c>
      <c r="Z40" s="41"/>
      <c r="AA40" s="41"/>
    </row>
    <row r="41" spans="1:27" ht="12.75" x14ac:dyDescent="0.2">
      <c r="A41" s="3" t="s">
        <v>9</v>
      </c>
      <c r="B41" s="3" t="s">
        <v>105</v>
      </c>
      <c r="C41" s="61">
        <v>3</v>
      </c>
      <c r="D41" s="52">
        <f t="shared" si="75"/>
        <v>8.3333333333333329E-2</v>
      </c>
      <c r="E41" s="61">
        <v>6</v>
      </c>
      <c r="F41" s="52">
        <f t="shared" si="76"/>
        <v>0.16666666666666666</v>
      </c>
      <c r="G41" s="10">
        <v>27</v>
      </c>
      <c r="H41" s="12">
        <f t="shared" si="77"/>
        <v>0.75</v>
      </c>
      <c r="I41" s="13">
        <f t="shared" si="78"/>
        <v>36</v>
      </c>
      <c r="J41" s="14">
        <f t="shared" si="79"/>
        <v>2.4166666666666665</v>
      </c>
      <c r="K41" s="19">
        <f>(SUM(J39:J41)/3)</f>
        <v>4.1492374727668837</v>
      </c>
      <c r="L41" s="20" t="str">
        <f>IF(K41&lt;=3,"Ruim",IF(K41&gt;=7,"Bom","Regular"))</f>
        <v>Regular</v>
      </c>
      <c r="M41" s="20"/>
      <c r="O41" s="3" t="s">
        <v>9</v>
      </c>
      <c r="P41" s="3" t="s">
        <v>106</v>
      </c>
      <c r="Q41" s="10">
        <v>36</v>
      </c>
      <c r="R41" s="11">
        <f t="shared" si="80"/>
        <v>0.9</v>
      </c>
      <c r="S41" s="10">
        <v>4</v>
      </c>
      <c r="T41" s="11">
        <f t="shared" si="85"/>
        <v>0.1</v>
      </c>
      <c r="U41" s="10">
        <v>0</v>
      </c>
      <c r="V41" s="12">
        <f t="shared" si="81"/>
        <v>0</v>
      </c>
      <c r="W41" s="13">
        <f t="shared" si="82"/>
        <v>40</v>
      </c>
      <c r="X41" s="14">
        <f t="shared" si="83"/>
        <v>9.5</v>
      </c>
      <c r="Y41" s="19">
        <f>(SUM(X39:X41)/3)</f>
        <v>8.8673628871838588</v>
      </c>
      <c r="Z41" s="20" t="str">
        <f>IF(Y41&lt;=3,"Ruim",IF(Y41&gt;=7,"Bom","Regular"))</f>
        <v>Bom</v>
      </c>
      <c r="AA41" s="20"/>
    </row>
    <row r="42" spans="1:27" ht="15.75" customHeight="1" x14ac:dyDescent="0.2">
      <c r="D42" s="57"/>
      <c r="F42" s="57"/>
    </row>
    <row r="43" spans="1:27" ht="12.75" x14ac:dyDescent="0.2">
      <c r="A43" s="6" t="s">
        <v>3</v>
      </c>
      <c r="B43" s="9">
        <v>42748</v>
      </c>
      <c r="C43" s="55" t="s">
        <v>4</v>
      </c>
      <c r="D43" s="56"/>
      <c r="E43" s="65" t="s">
        <v>5</v>
      </c>
      <c r="F43" s="56"/>
      <c r="G43" s="46" t="s">
        <v>7</v>
      </c>
      <c r="H43" s="44"/>
      <c r="I43" s="7" t="s">
        <v>10</v>
      </c>
      <c r="J43" s="7" t="s">
        <v>11</v>
      </c>
      <c r="K43" s="40" t="s">
        <v>12</v>
      </c>
      <c r="L43" s="41"/>
      <c r="M43" s="8" t="s">
        <v>13</v>
      </c>
      <c r="O43" s="6" t="s">
        <v>3</v>
      </c>
      <c r="P43" s="9">
        <v>42748</v>
      </c>
      <c r="Q43" s="43" t="s">
        <v>4</v>
      </c>
      <c r="R43" s="44"/>
      <c r="S43" s="45" t="s">
        <v>5</v>
      </c>
      <c r="T43" s="44"/>
      <c r="U43" s="46" t="s">
        <v>7</v>
      </c>
      <c r="V43" s="44"/>
      <c r="W43" s="7" t="s">
        <v>10</v>
      </c>
      <c r="X43" s="7" t="s">
        <v>11</v>
      </c>
      <c r="Y43" s="40" t="s">
        <v>12</v>
      </c>
      <c r="Z43" s="41"/>
      <c r="AA43" s="8" t="s">
        <v>13</v>
      </c>
    </row>
    <row r="44" spans="1:27" ht="12.75" x14ac:dyDescent="0.2">
      <c r="A44" s="3" t="s">
        <v>6</v>
      </c>
      <c r="B44" s="3" t="s">
        <v>100</v>
      </c>
      <c r="C44" s="61">
        <v>74</v>
      </c>
      <c r="D44" s="52">
        <f t="shared" ref="D44:D46" si="86">(C44/I44)</f>
        <v>0.79569892473118276</v>
      </c>
      <c r="E44" s="61">
        <v>18</v>
      </c>
      <c r="F44" s="52">
        <f t="shared" ref="F44:F46" si="87">E44/I44</f>
        <v>0.19354838709677419</v>
      </c>
      <c r="G44" s="10">
        <v>1</v>
      </c>
      <c r="H44" s="12">
        <f t="shared" ref="H44:H46" si="88">G44/I44</f>
        <v>1.0752688172043012E-2</v>
      </c>
      <c r="I44" s="13">
        <f t="shared" ref="I44:I46" si="89">SUM(C44+E44+G44)</f>
        <v>93</v>
      </c>
      <c r="J44" s="14">
        <f t="shared" ref="J44:J46" si="90">((C44*10)+(E44*5)+(G44*1))/I44</f>
        <v>8.935483870967742</v>
      </c>
      <c r="K44" s="15">
        <f>SUM(I44:I46)</f>
        <v>231</v>
      </c>
      <c r="L44" s="16">
        <f>K44/M44</f>
        <v>0.16120027913468249</v>
      </c>
      <c r="M44" s="17">
        <v>1433</v>
      </c>
      <c r="O44" s="3" t="s">
        <v>6</v>
      </c>
      <c r="P44" s="3" t="s">
        <v>40</v>
      </c>
      <c r="Q44" s="10">
        <v>181</v>
      </c>
      <c r="R44" s="11">
        <f t="shared" ref="R44:R46" si="91">(Q44/W44)</f>
        <v>0.8190045248868778</v>
      </c>
      <c r="S44" s="10">
        <v>38</v>
      </c>
      <c r="T44" s="11">
        <f t="shared" ref="T44:T46" si="92">S44/W44</f>
        <v>0.17194570135746606</v>
      </c>
      <c r="U44" s="10">
        <v>2</v>
      </c>
      <c r="V44" s="12">
        <f t="shared" ref="V44:V46" si="93">U44/W44</f>
        <v>9.0497737556561094E-3</v>
      </c>
      <c r="W44" s="13">
        <f t="shared" ref="W44:W46" si="94">SUM(Q44+S44+U44)</f>
        <v>221</v>
      </c>
      <c r="X44" s="14">
        <f t="shared" ref="X44:X46" si="95">((Q44*10)+(S44*5)+(U44*1))/W44</f>
        <v>9.0588235294117645</v>
      </c>
      <c r="Y44" s="15">
        <f t="shared" ref="Y44:Z44" si="96">SUM(W44:W46)</f>
        <v>277</v>
      </c>
      <c r="Z44" s="14">
        <f t="shared" si="96"/>
        <v>24.154061624649863</v>
      </c>
      <c r="AA44" s="17"/>
    </row>
    <row r="45" spans="1:27" ht="12.75" x14ac:dyDescent="0.2">
      <c r="A45" s="3" t="s">
        <v>8</v>
      </c>
      <c r="B45" s="3" t="s">
        <v>124</v>
      </c>
      <c r="C45" s="61">
        <v>13</v>
      </c>
      <c r="D45" s="52">
        <f t="shared" si="86"/>
        <v>0.23636363636363636</v>
      </c>
      <c r="E45" s="61">
        <v>24</v>
      </c>
      <c r="F45" s="52">
        <f t="shared" si="87"/>
        <v>0.43636363636363634</v>
      </c>
      <c r="G45" s="10">
        <v>18</v>
      </c>
      <c r="H45" s="12">
        <f t="shared" si="88"/>
        <v>0.32727272727272727</v>
      </c>
      <c r="I45" s="13">
        <f t="shared" si="89"/>
        <v>55</v>
      </c>
      <c r="J45" s="14">
        <f t="shared" si="90"/>
        <v>4.872727272727273</v>
      </c>
      <c r="K45" s="42" t="s">
        <v>17</v>
      </c>
      <c r="L45" s="41"/>
      <c r="M45" s="41"/>
      <c r="O45" s="3" t="s">
        <v>8</v>
      </c>
      <c r="P45" s="3" t="s">
        <v>41</v>
      </c>
      <c r="Q45" s="10">
        <v>23</v>
      </c>
      <c r="R45" s="11">
        <f t="shared" si="91"/>
        <v>0.65714285714285714</v>
      </c>
      <c r="S45" s="10">
        <v>12</v>
      </c>
      <c r="T45" s="11">
        <f t="shared" si="92"/>
        <v>0.34285714285714286</v>
      </c>
      <c r="U45" s="10">
        <v>0</v>
      </c>
      <c r="V45" s="12">
        <f t="shared" si="93"/>
        <v>0</v>
      </c>
      <c r="W45" s="13">
        <f t="shared" si="94"/>
        <v>35</v>
      </c>
      <c r="X45" s="14">
        <f t="shared" si="95"/>
        <v>8.2857142857142865</v>
      </c>
      <c r="Y45" s="42" t="s">
        <v>17</v>
      </c>
      <c r="Z45" s="41"/>
      <c r="AA45" s="41"/>
    </row>
    <row r="46" spans="1:27" ht="12.75" x14ac:dyDescent="0.2">
      <c r="A46" s="3" t="s">
        <v>9</v>
      </c>
      <c r="B46" s="3" t="s">
        <v>103</v>
      </c>
      <c r="C46" s="61">
        <v>41</v>
      </c>
      <c r="D46" s="52">
        <f t="shared" si="86"/>
        <v>0.49397590361445781</v>
      </c>
      <c r="E46" s="61">
        <v>4</v>
      </c>
      <c r="F46" s="52">
        <f t="shared" si="87"/>
        <v>4.8192771084337352E-2</v>
      </c>
      <c r="G46" s="10">
        <v>38</v>
      </c>
      <c r="H46" s="12">
        <f t="shared" si="88"/>
        <v>0.45783132530120479</v>
      </c>
      <c r="I46" s="13">
        <f t="shared" si="89"/>
        <v>83</v>
      </c>
      <c r="J46" s="14">
        <f t="shared" si="90"/>
        <v>5.6385542168674698</v>
      </c>
      <c r="K46" s="19">
        <f>(SUM(J44:J46)/3)</f>
        <v>6.4822551201874949</v>
      </c>
      <c r="L46" s="20" t="str">
        <f>IF(K46&lt;=3,"Ruim",IF(K46&gt;=7,"Bom","Regular"))</f>
        <v>Regular</v>
      </c>
      <c r="M46" s="20"/>
      <c r="O46" s="3" t="s">
        <v>9</v>
      </c>
      <c r="P46" s="3" t="s">
        <v>70</v>
      </c>
      <c r="Q46" s="10">
        <v>10</v>
      </c>
      <c r="R46" s="11">
        <f t="shared" si="91"/>
        <v>0.47619047619047616</v>
      </c>
      <c r="S46" s="10">
        <v>8</v>
      </c>
      <c r="T46" s="11">
        <f t="shared" si="92"/>
        <v>0.38095238095238093</v>
      </c>
      <c r="U46" s="10">
        <v>3</v>
      </c>
      <c r="V46" s="12">
        <f t="shared" si="93"/>
        <v>0.14285714285714285</v>
      </c>
      <c r="W46" s="13">
        <f t="shared" si="94"/>
        <v>21</v>
      </c>
      <c r="X46" s="14">
        <f t="shared" si="95"/>
        <v>6.8095238095238093</v>
      </c>
      <c r="Y46" s="19">
        <f>(SUM(X44:X46)/3)</f>
        <v>8.0513538748832882</v>
      </c>
      <c r="Z46" s="20" t="str">
        <f>IF(Y46&lt;=3,"Ruim",IF(Y46&gt;=7,"Bom","Regular"))</f>
        <v>Bom</v>
      </c>
      <c r="AA46" s="20"/>
    </row>
    <row r="47" spans="1:27" ht="15.75" customHeight="1" x14ac:dyDescent="0.2">
      <c r="D47" s="57"/>
      <c r="F47" s="57"/>
    </row>
    <row r="48" spans="1:27" ht="12.75" x14ac:dyDescent="0.2">
      <c r="A48" s="3" t="s">
        <v>3</v>
      </c>
      <c r="B48" s="4">
        <v>42751</v>
      </c>
      <c r="C48" s="55" t="s">
        <v>4</v>
      </c>
      <c r="D48" s="56"/>
      <c r="E48" s="65" t="s">
        <v>5</v>
      </c>
      <c r="F48" s="56"/>
      <c r="G48" s="46" t="s">
        <v>7</v>
      </c>
      <c r="H48" s="44"/>
      <c r="I48" s="7" t="s">
        <v>10</v>
      </c>
      <c r="J48" s="7" t="s">
        <v>11</v>
      </c>
      <c r="K48" s="40" t="s">
        <v>12</v>
      </c>
      <c r="L48" s="41"/>
      <c r="M48" s="8" t="s">
        <v>13</v>
      </c>
      <c r="O48" s="3" t="s">
        <v>3</v>
      </c>
      <c r="P48" s="4">
        <v>42751</v>
      </c>
      <c r="Q48" s="43" t="s">
        <v>4</v>
      </c>
      <c r="R48" s="44"/>
      <c r="S48" s="45" t="s">
        <v>5</v>
      </c>
      <c r="T48" s="44"/>
      <c r="U48" s="46" t="s">
        <v>7</v>
      </c>
      <c r="V48" s="44"/>
      <c r="W48" s="7" t="s">
        <v>10</v>
      </c>
      <c r="X48" s="7" t="s">
        <v>11</v>
      </c>
      <c r="Y48" s="40" t="s">
        <v>12</v>
      </c>
      <c r="Z48" s="41"/>
      <c r="AA48" s="8" t="s">
        <v>13</v>
      </c>
    </row>
    <row r="49" spans="1:27" ht="12.75" x14ac:dyDescent="0.2">
      <c r="A49" s="3" t="s">
        <v>6</v>
      </c>
      <c r="B49" s="3" t="s">
        <v>43</v>
      </c>
      <c r="C49" s="61">
        <v>17</v>
      </c>
      <c r="D49" s="52">
        <f t="shared" ref="D49:D51" si="97">(C49/I49)</f>
        <v>0.26984126984126983</v>
      </c>
      <c r="E49" s="61">
        <v>26</v>
      </c>
      <c r="F49" s="52">
        <f t="shared" ref="F49:F51" si="98">E49/I49</f>
        <v>0.41269841269841268</v>
      </c>
      <c r="G49" s="10">
        <v>20</v>
      </c>
      <c r="H49" s="12">
        <f t="shared" ref="H49:H51" si="99">G49/I49</f>
        <v>0.31746031746031744</v>
      </c>
      <c r="I49" s="13">
        <f t="shared" ref="I49:I51" si="100">SUM(C49+E49+G49)</f>
        <v>63</v>
      </c>
      <c r="J49" s="14">
        <f t="shared" ref="J49:J51" si="101">((C49*10)+(E49*5)+(G49*1))/I49</f>
        <v>5.0793650793650791</v>
      </c>
      <c r="K49" s="15">
        <f>SUM(I49:I51)</f>
        <v>212</v>
      </c>
      <c r="L49" s="16">
        <f>K49/M49</f>
        <v>8.2138705927934916E-2</v>
      </c>
      <c r="M49" s="17">
        <v>2581</v>
      </c>
      <c r="O49" s="3" t="s">
        <v>6</v>
      </c>
      <c r="P49" s="3" t="s">
        <v>47</v>
      </c>
      <c r="Q49" s="10">
        <v>187</v>
      </c>
      <c r="R49" s="11">
        <f t="shared" ref="R49:R51" si="102">(Q49/W49)</f>
        <v>0.62333333333333329</v>
      </c>
      <c r="S49" s="10">
        <v>93</v>
      </c>
      <c r="T49" s="11">
        <f t="shared" ref="T49:T51" si="103">S49/W49</f>
        <v>0.31</v>
      </c>
      <c r="U49" s="10">
        <v>20</v>
      </c>
      <c r="V49" s="12">
        <f t="shared" ref="V49:V51" si="104">U49/W49</f>
        <v>6.6666666666666666E-2</v>
      </c>
      <c r="W49" s="13">
        <f t="shared" ref="W49:W51" si="105">SUM(Q49+S49+U49)</f>
        <v>300</v>
      </c>
      <c r="X49" s="14">
        <f t="shared" ref="X49:X51" si="106">((Q49*10)+(S49*5)+(U49*1))/W49</f>
        <v>7.85</v>
      </c>
      <c r="Y49" s="15">
        <f>SUM(W49:W51)</f>
        <v>472</v>
      </c>
      <c r="Z49" s="16">
        <f>Y49/AA49</f>
        <v>1.0559284116331096</v>
      </c>
      <c r="AA49" s="17">
        <v>447</v>
      </c>
    </row>
    <row r="50" spans="1:27" ht="12.75" x14ac:dyDescent="0.2">
      <c r="A50" s="3" t="s">
        <v>8</v>
      </c>
      <c r="B50" s="3" t="s">
        <v>24</v>
      </c>
      <c r="C50" s="61">
        <v>22</v>
      </c>
      <c r="D50" s="52">
        <f t="shared" si="97"/>
        <v>0.3188405797101449</v>
      </c>
      <c r="E50" s="61">
        <v>21</v>
      </c>
      <c r="F50" s="52">
        <f t="shared" si="98"/>
        <v>0.30434782608695654</v>
      </c>
      <c r="G50" s="10">
        <v>26</v>
      </c>
      <c r="H50" s="12">
        <f t="shared" si="99"/>
        <v>0.37681159420289856</v>
      </c>
      <c r="I50" s="13">
        <f t="shared" si="100"/>
        <v>69</v>
      </c>
      <c r="J50" s="14">
        <f t="shared" si="101"/>
        <v>5.0869565217391308</v>
      </c>
      <c r="K50" s="42" t="s">
        <v>17</v>
      </c>
      <c r="L50" s="41"/>
      <c r="M50" s="41"/>
      <c r="O50" s="3" t="s">
        <v>8</v>
      </c>
      <c r="P50" s="3" t="s">
        <v>49</v>
      </c>
      <c r="Q50" s="10">
        <v>26</v>
      </c>
      <c r="R50" s="11">
        <f t="shared" si="102"/>
        <v>0.24299065420560748</v>
      </c>
      <c r="S50" s="10">
        <v>23</v>
      </c>
      <c r="T50" s="11">
        <f t="shared" si="103"/>
        <v>0.21495327102803738</v>
      </c>
      <c r="U50" s="10">
        <v>58</v>
      </c>
      <c r="V50" s="12">
        <f t="shared" si="104"/>
        <v>0.54205607476635509</v>
      </c>
      <c r="W50" s="13">
        <f t="shared" si="105"/>
        <v>107</v>
      </c>
      <c r="X50" s="14">
        <f t="shared" si="106"/>
        <v>4.0467289719626169</v>
      </c>
      <c r="Y50" s="42" t="s">
        <v>17</v>
      </c>
      <c r="Z50" s="41"/>
      <c r="AA50" s="41"/>
    </row>
    <row r="51" spans="1:27" ht="12.75" x14ac:dyDescent="0.2">
      <c r="A51" s="3" t="s">
        <v>9</v>
      </c>
      <c r="B51" s="3" t="s">
        <v>44</v>
      </c>
      <c r="C51" s="61">
        <v>9</v>
      </c>
      <c r="D51" s="52">
        <f t="shared" si="97"/>
        <v>0.1125</v>
      </c>
      <c r="E51" s="61">
        <v>7</v>
      </c>
      <c r="F51" s="52">
        <f t="shared" si="98"/>
        <v>8.7499999999999994E-2</v>
      </c>
      <c r="G51" s="10">
        <v>64</v>
      </c>
      <c r="H51" s="12">
        <f t="shared" si="99"/>
        <v>0.8</v>
      </c>
      <c r="I51" s="13">
        <f t="shared" si="100"/>
        <v>80</v>
      </c>
      <c r="J51" s="14">
        <f t="shared" si="101"/>
        <v>2.3624999999999998</v>
      </c>
      <c r="K51" s="19">
        <f>(SUM(J49:J51)/3)</f>
        <v>4.1762738670347366</v>
      </c>
      <c r="L51" s="20" t="str">
        <f>IF(K51&lt;=3,"Ruim",IF(K51&gt;=7,"Bom","Regular"))</f>
        <v>Regular</v>
      </c>
      <c r="M51" s="20"/>
      <c r="O51" s="3" t="s">
        <v>9</v>
      </c>
      <c r="P51" s="3" t="s">
        <v>51</v>
      </c>
      <c r="Q51" s="10">
        <v>41</v>
      </c>
      <c r="R51" s="11">
        <f t="shared" si="102"/>
        <v>0.63076923076923075</v>
      </c>
      <c r="S51" s="10">
        <v>5</v>
      </c>
      <c r="T51" s="11">
        <f t="shared" si="103"/>
        <v>7.6923076923076927E-2</v>
      </c>
      <c r="U51" s="10">
        <v>19</v>
      </c>
      <c r="V51" s="12">
        <f t="shared" si="104"/>
        <v>0.29230769230769232</v>
      </c>
      <c r="W51" s="13">
        <f t="shared" si="105"/>
        <v>65</v>
      </c>
      <c r="X51" s="14">
        <f t="shared" si="106"/>
        <v>6.9846153846153847</v>
      </c>
      <c r="Y51" s="19">
        <f>(SUM(X49:X51)/3)</f>
        <v>6.2937814521926674</v>
      </c>
      <c r="Z51" s="20" t="str">
        <f>IF(Y51&lt;=3,"Ruim",IF(Y51&gt;=7,"Bom","Regular"))</f>
        <v>Regular</v>
      </c>
      <c r="AA51" s="20"/>
    </row>
    <row r="52" spans="1:27" ht="12.75" x14ac:dyDescent="0.2">
      <c r="A52" s="5"/>
      <c r="B52" s="5"/>
      <c r="C52" s="62"/>
      <c r="D52" s="54"/>
      <c r="E52" s="62"/>
      <c r="F52" s="54"/>
      <c r="G52" s="5"/>
    </row>
    <row r="53" spans="1:27" ht="12.75" x14ac:dyDescent="0.2">
      <c r="A53" s="6" t="s">
        <v>3</v>
      </c>
      <c r="B53" s="9">
        <v>42752</v>
      </c>
      <c r="C53" s="55" t="s">
        <v>4</v>
      </c>
      <c r="D53" s="56"/>
      <c r="E53" s="65" t="s">
        <v>5</v>
      </c>
      <c r="F53" s="56"/>
      <c r="G53" s="46" t="s">
        <v>7</v>
      </c>
      <c r="H53" s="44"/>
      <c r="I53" s="7" t="s">
        <v>10</v>
      </c>
      <c r="J53" s="7" t="s">
        <v>11</v>
      </c>
      <c r="K53" s="40" t="s">
        <v>12</v>
      </c>
      <c r="L53" s="41"/>
      <c r="M53" s="8" t="s">
        <v>13</v>
      </c>
      <c r="O53" s="6" t="s">
        <v>3</v>
      </c>
      <c r="P53" s="9">
        <v>42752</v>
      </c>
      <c r="Q53" s="43" t="s">
        <v>4</v>
      </c>
      <c r="R53" s="44"/>
      <c r="S53" s="45" t="s">
        <v>5</v>
      </c>
      <c r="T53" s="44"/>
      <c r="U53" s="46" t="s">
        <v>7</v>
      </c>
      <c r="V53" s="44"/>
      <c r="W53" s="7" t="s">
        <v>10</v>
      </c>
      <c r="X53" s="7" t="s">
        <v>11</v>
      </c>
      <c r="Y53" s="40" t="s">
        <v>12</v>
      </c>
      <c r="Z53" s="41"/>
      <c r="AA53" s="8" t="s">
        <v>13</v>
      </c>
    </row>
    <row r="54" spans="1:27" ht="12.75" x14ac:dyDescent="0.2">
      <c r="A54" s="3" t="s">
        <v>6</v>
      </c>
      <c r="B54" s="3" t="s">
        <v>15</v>
      </c>
      <c r="C54" s="61">
        <v>94</v>
      </c>
      <c r="D54" s="52">
        <f t="shared" ref="D54:D56" si="107">(C54/I54)</f>
        <v>0.64383561643835618</v>
      </c>
      <c r="E54" s="61">
        <v>35</v>
      </c>
      <c r="F54" s="52">
        <f t="shared" ref="F54:F56" si="108">E54/I54</f>
        <v>0.23972602739726026</v>
      </c>
      <c r="G54" s="10">
        <v>17</v>
      </c>
      <c r="H54" s="12">
        <f t="shared" ref="H54:H56" si="109">G54/I54</f>
        <v>0.11643835616438356</v>
      </c>
      <c r="I54" s="13">
        <f t="shared" ref="I54:I56" si="110">SUM(C54+E54+G54)</f>
        <v>146</v>
      </c>
      <c r="J54" s="14">
        <f t="shared" ref="J54:J56" si="111">((C54*10)+(E54*5)+(G54*1))/I54</f>
        <v>7.7534246575342465</v>
      </c>
      <c r="K54" s="15">
        <f>SUM(I54:I56)</f>
        <v>310</v>
      </c>
      <c r="L54" s="16">
        <f>K54/M54</f>
        <v>0.21527777777777779</v>
      </c>
      <c r="M54" s="17">
        <v>1440</v>
      </c>
      <c r="O54" s="3" t="s">
        <v>6</v>
      </c>
      <c r="P54" s="3" t="s">
        <v>53</v>
      </c>
      <c r="Q54" s="10">
        <v>108</v>
      </c>
      <c r="R54" s="11">
        <f t="shared" ref="R54:R56" si="112">(Q54/W54)</f>
        <v>0.71052631578947367</v>
      </c>
      <c r="S54" s="10">
        <v>35</v>
      </c>
      <c r="T54" s="11">
        <f t="shared" ref="T54:T56" si="113">S54/W54</f>
        <v>0.23026315789473684</v>
      </c>
      <c r="U54" s="10">
        <v>9</v>
      </c>
      <c r="V54" s="12">
        <f t="shared" ref="V54:V56" si="114">U54/W54</f>
        <v>5.921052631578947E-2</v>
      </c>
      <c r="W54" s="13">
        <f t="shared" ref="W54:W56" si="115">SUM(Q54+S54+U54)</f>
        <v>152</v>
      </c>
      <c r="X54" s="14">
        <f t="shared" ref="X54:X56" si="116">((Q54*10)+(S54*5)+(U54*1))/W54</f>
        <v>8.3157894736842106</v>
      </c>
      <c r="Y54" s="15">
        <f>SUM(W54:W56)</f>
        <v>325</v>
      </c>
      <c r="Z54" s="16">
        <f>Y54/AA54</f>
        <v>0.77197149643705465</v>
      </c>
      <c r="AA54" s="17">
        <v>421</v>
      </c>
    </row>
    <row r="55" spans="1:27" ht="12.75" x14ac:dyDescent="0.2">
      <c r="A55" s="3" t="s">
        <v>8</v>
      </c>
      <c r="B55" s="3" t="s">
        <v>68</v>
      </c>
      <c r="C55" s="61">
        <v>68</v>
      </c>
      <c r="D55" s="52">
        <f t="shared" si="107"/>
        <v>0.53968253968253965</v>
      </c>
      <c r="E55" s="61">
        <v>44</v>
      </c>
      <c r="F55" s="52">
        <f t="shared" si="108"/>
        <v>0.34920634920634919</v>
      </c>
      <c r="G55" s="10">
        <v>14</v>
      </c>
      <c r="H55" s="12">
        <f t="shared" si="109"/>
        <v>0.1111111111111111</v>
      </c>
      <c r="I55" s="13">
        <f t="shared" si="110"/>
        <v>126</v>
      </c>
      <c r="J55" s="14">
        <f t="shared" si="111"/>
        <v>7.253968253968254</v>
      </c>
      <c r="K55" s="42" t="s">
        <v>17</v>
      </c>
      <c r="L55" s="41"/>
      <c r="M55" s="41"/>
      <c r="O55" s="3" t="s">
        <v>8</v>
      </c>
      <c r="P55" s="3" t="s">
        <v>31</v>
      </c>
      <c r="Q55" s="10">
        <v>38</v>
      </c>
      <c r="R55" s="11">
        <f t="shared" si="112"/>
        <v>0.44186046511627908</v>
      </c>
      <c r="S55" s="10">
        <v>43</v>
      </c>
      <c r="T55" s="11">
        <f t="shared" si="113"/>
        <v>0.5</v>
      </c>
      <c r="U55" s="10">
        <v>5</v>
      </c>
      <c r="V55" s="12">
        <f t="shared" si="114"/>
        <v>5.8139534883720929E-2</v>
      </c>
      <c r="W55" s="13">
        <f t="shared" si="115"/>
        <v>86</v>
      </c>
      <c r="X55" s="14">
        <f t="shared" si="116"/>
        <v>6.9767441860465116</v>
      </c>
      <c r="Y55" s="42" t="s">
        <v>17</v>
      </c>
      <c r="Z55" s="41"/>
      <c r="AA55" s="41"/>
    </row>
    <row r="56" spans="1:27" ht="12.75" x14ac:dyDescent="0.2">
      <c r="A56" s="3" t="s">
        <v>9</v>
      </c>
      <c r="B56" s="3" t="s">
        <v>56</v>
      </c>
      <c r="C56" s="61">
        <v>12</v>
      </c>
      <c r="D56" s="52">
        <f t="shared" si="107"/>
        <v>0.31578947368421051</v>
      </c>
      <c r="E56" s="61">
        <v>8</v>
      </c>
      <c r="F56" s="52">
        <f t="shared" si="108"/>
        <v>0.21052631578947367</v>
      </c>
      <c r="G56" s="10">
        <v>18</v>
      </c>
      <c r="H56" s="12">
        <f t="shared" si="109"/>
        <v>0.47368421052631576</v>
      </c>
      <c r="I56" s="13">
        <f t="shared" si="110"/>
        <v>38</v>
      </c>
      <c r="J56" s="14">
        <f t="shared" si="111"/>
        <v>4.6842105263157894</v>
      </c>
      <c r="K56" s="19">
        <f>(SUM(J54:J56)/3)</f>
        <v>6.5638678126060954</v>
      </c>
      <c r="L56" s="20" t="str">
        <f>IF(K56&lt;=3,"Ruim",IF(K56&gt;=7,"Bom","Regular"))</f>
        <v>Regular</v>
      </c>
      <c r="M56" s="20"/>
      <c r="O56" s="3" t="s">
        <v>9</v>
      </c>
      <c r="P56" s="3" t="s">
        <v>57</v>
      </c>
      <c r="Q56" s="10">
        <v>52</v>
      </c>
      <c r="R56" s="11">
        <f t="shared" si="112"/>
        <v>0.5977011494252874</v>
      </c>
      <c r="S56" s="10">
        <v>20</v>
      </c>
      <c r="T56" s="11">
        <f t="shared" si="113"/>
        <v>0.22988505747126436</v>
      </c>
      <c r="U56" s="10">
        <v>15</v>
      </c>
      <c r="V56" s="12">
        <f t="shared" si="114"/>
        <v>0.17241379310344829</v>
      </c>
      <c r="W56" s="13">
        <f t="shared" si="115"/>
        <v>87</v>
      </c>
      <c r="X56" s="14">
        <f t="shared" si="116"/>
        <v>7.2988505747126435</v>
      </c>
      <c r="Y56" s="19">
        <f>(SUM(X54:X56)/3)</f>
        <v>7.5304614114811228</v>
      </c>
      <c r="Z56" s="20" t="str">
        <f>IF(Y56&lt;=3,"Ruim",IF(Y56&gt;=7,"Bom","Regular"))</f>
        <v>Bom</v>
      </c>
      <c r="AA56" s="20"/>
    </row>
    <row r="57" spans="1:27" ht="12.75" x14ac:dyDescent="0.2">
      <c r="A57" s="5"/>
      <c r="B57" s="5"/>
      <c r="C57" s="62"/>
      <c r="D57" s="54"/>
      <c r="E57" s="62"/>
      <c r="F57" s="54"/>
      <c r="G57" s="5"/>
    </row>
    <row r="58" spans="1:27" ht="12.75" x14ac:dyDescent="0.2">
      <c r="A58" s="6" t="s">
        <v>3</v>
      </c>
      <c r="B58" s="9">
        <v>42753</v>
      </c>
      <c r="C58" s="55" t="s">
        <v>4</v>
      </c>
      <c r="D58" s="56"/>
      <c r="E58" s="65" t="s">
        <v>5</v>
      </c>
      <c r="F58" s="56"/>
      <c r="G58" s="46" t="s">
        <v>7</v>
      </c>
      <c r="H58" s="44"/>
      <c r="I58" s="7" t="s">
        <v>10</v>
      </c>
      <c r="J58" s="7" t="s">
        <v>11</v>
      </c>
      <c r="K58" s="40" t="s">
        <v>12</v>
      </c>
      <c r="L58" s="41"/>
      <c r="M58" s="8" t="s">
        <v>13</v>
      </c>
      <c r="O58" s="6" t="s">
        <v>3</v>
      </c>
      <c r="P58" s="9">
        <v>42753</v>
      </c>
      <c r="Q58" s="43" t="s">
        <v>4</v>
      </c>
      <c r="R58" s="44"/>
      <c r="S58" s="45" t="s">
        <v>5</v>
      </c>
      <c r="T58" s="44"/>
      <c r="U58" s="46" t="s">
        <v>7</v>
      </c>
      <c r="V58" s="44"/>
      <c r="W58" s="7" t="s">
        <v>10</v>
      </c>
      <c r="X58" s="7" t="s">
        <v>11</v>
      </c>
      <c r="Y58" s="40" t="s">
        <v>12</v>
      </c>
      <c r="Z58" s="41"/>
      <c r="AA58" s="8" t="s">
        <v>13</v>
      </c>
    </row>
    <row r="59" spans="1:27" ht="12.75" x14ac:dyDescent="0.2">
      <c r="A59" s="3" t="s">
        <v>6</v>
      </c>
      <c r="B59" s="3" t="s">
        <v>29</v>
      </c>
      <c r="C59" s="61">
        <v>147</v>
      </c>
      <c r="D59" s="52">
        <f t="shared" ref="D59:D61" si="117">(C59/I59)</f>
        <v>0.69668246445497628</v>
      </c>
      <c r="E59" s="61">
        <v>47</v>
      </c>
      <c r="F59" s="52">
        <f t="shared" ref="F59:F61" si="118">E59/I59</f>
        <v>0.22274881516587677</v>
      </c>
      <c r="G59" s="10">
        <v>17</v>
      </c>
      <c r="H59" s="12">
        <f t="shared" ref="H59:H61" si="119">G59/I59</f>
        <v>8.0568720379146919E-2</v>
      </c>
      <c r="I59" s="13">
        <f t="shared" ref="I59:I61" si="120">SUM(C59+E59+G59)</f>
        <v>211</v>
      </c>
      <c r="J59" s="14">
        <f t="shared" ref="J59:J61" si="121">((C59*10)+(E59*5)+(G59*1))/I59</f>
        <v>8.1611374407582939</v>
      </c>
      <c r="K59" s="15">
        <f>SUM(I59:I61)</f>
        <v>331</v>
      </c>
      <c r="L59" s="16">
        <f>K59/M59</f>
        <v>0.24055232558139536</v>
      </c>
      <c r="M59" s="17">
        <v>1376</v>
      </c>
      <c r="O59" s="3" t="s">
        <v>6</v>
      </c>
      <c r="P59" s="18" t="s">
        <v>100</v>
      </c>
      <c r="Q59" s="10">
        <v>39</v>
      </c>
      <c r="R59" s="11">
        <f t="shared" ref="R59:R61" si="122">(Q59/W59)</f>
        <v>0.52702702702702697</v>
      </c>
      <c r="S59" s="10">
        <v>21</v>
      </c>
      <c r="T59" s="11">
        <f t="shared" ref="T59:T61" si="123">S59/W59</f>
        <v>0.28378378378378377</v>
      </c>
      <c r="U59" s="10">
        <v>14</v>
      </c>
      <c r="V59" s="12">
        <f t="shared" ref="V59:V61" si="124">U59/W59</f>
        <v>0.1891891891891892</v>
      </c>
      <c r="W59" s="13">
        <f t="shared" ref="W59:W61" si="125">SUM(Q59+S59+U59)</f>
        <v>74</v>
      </c>
      <c r="X59" s="14">
        <f t="shared" ref="X59:X61" si="126">((Q59*10)+(S59*5)+(U59*1))/W59</f>
        <v>6.8783783783783781</v>
      </c>
      <c r="Y59" s="15">
        <f>SUM(W59:W61)</f>
        <v>307</v>
      </c>
      <c r="Z59" s="16">
        <f>Y59/AA59</f>
        <v>0.83879781420765032</v>
      </c>
      <c r="AA59" s="17">
        <v>366</v>
      </c>
    </row>
    <row r="60" spans="1:27" ht="12.75" x14ac:dyDescent="0.2">
      <c r="A60" s="3" t="s">
        <v>8</v>
      </c>
      <c r="B60" s="3" t="s">
        <v>62</v>
      </c>
      <c r="C60" s="61">
        <v>36</v>
      </c>
      <c r="D60" s="52">
        <f t="shared" si="117"/>
        <v>0.36363636363636365</v>
      </c>
      <c r="E60" s="61">
        <v>60</v>
      </c>
      <c r="F60" s="52">
        <f t="shared" si="118"/>
        <v>0.60606060606060608</v>
      </c>
      <c r="G60" s="10">
        <v>3</v>
      </c>
      <c r="H60" s="12">
        <f t="shared" si="119"/>
        <v>3.0303030303030304E-2</v>
      </c>
      <c r="I60" s="13">
        <f t="shared" si="120"/>
        <v>99</v>
      </c>
      <c r="J60" s="14">
        <f t="shared" si="121"/>
        <v>6.6969696969696972</v>
      </c>
      <c r="K60" s="42" t="s">
        <v>17</v>
      </c>
      <c r="L60" s="41"/>
      <c r="M60" s="41"/>
      <c r="O60" s="3" t="s">
        <v>8</v>
      </c>
      <c r="P60" s="18" t="s">
        <v>23</v>
      </c>
      <c r="Q60" s="10">
        <v>140</v>
      </c>
      <c r="R60" s="11">
        <f t="shared" si="122"/>
        <v>0.69306930693069302</v>
      </c>
      <c r="S60" s="10">
        <v>57</v>
      </c>
      <c r="T60" s="11">
        <f t="shared" si="123"/>
        <v>0.28217821782178215</v>
      </c>
      <c r="U60" s="10">
        <v>5</v>
      </c>
      <c r="V60" s="12">
        <f t="shared" si="124"/>
        <v>2.4752475247524754E-2</v>
      </c>
      <c r="W60" s="13">
        <f t="shared" si="125"/>
        <v>202</v>
      </c>
      <c r="X60" s="14">
        <f t="shared" si="126"/>
        <v>8.3663366336633658</v>
      </c>
      <c r="Y60" s="42" t="s">
        <v>17</v>
      </c>
      <c r="Z60" s="41"/>
      <c r="AA60" s="41"/>
    </row>
    <row r="61" spans="1:27" ht="12.75" x14ac:dyDescent="0.2">
      <c r="A61" s="3" t="s">
        <v>9</v>
      </c>
      <c r="B61" s="3" t="s">
        <v>63</v>
      </c>
      <c r="C61" s="61">
        <v>13</v>
      </c>
      <c r="D61" s="52">
        <f t="shared" si="117"/>
        <v>0.61904761904761907</v>
      </c>
      <c r="E61" s="61">
        <v>7</v>
      </c>
      <c r="F61" s="52">
        <f t="shared" si="118"/>
        <v>0.33333333333333331</v>
      </c>
      <c r="G61" s="10">
        <v>1</v>
      </c>
      <c r="H61" s="12">
        <f t="shared" si="119"/>
        <v>4.7619047619047616E-2</v>
      </c>
      <c r="I61" s="13">
        <f t="shared" si="120"/>
        <v>21</v>
      </c>
      <c r="J61" s="14">
        <f t="shared" si="121"/>
        <v>7.9047619047619051</v>
      </c>
      <c r="K61" s="19">
        <f>(SUM(J59:J61)/3)</f>
        <v>7.5876230141632988</v>
      </c>
      <c r="L61" s="20" t="str">
        <f>IF(K61&lt;=3,"Ruim",IF(K61&gt;=7,"Bom","Regular"))</f>
        <v>Bom</v>
      </c>
      <c r="M61" s="20"/>
      <c r="O61" s="3" t="s">
        <v>9</v>
      </c>
      <c r="P61" s="18" t="s">
        <v>37</v>
      </c>
      <c r="Q61" s="10">
        <v>13</v>
      </c>
      <c r="R61" s="11">
        <f t="shared" si="122"/>
        <v>0.41935483870967744</v>
      </c>
      <c r="S61" s="10">
        <v>12</v>
      </c>
      <c r="T61" s="11">
        <f t="shared" si="123"/>
        <v>0.38709677419354838</v>
      </c>
      <c r="U61" s="10">
        <v>6</v>
      </c>
      <c r="V61" s="12">
        <f t="shared" si="124"/>
        <v>0.19354838709677419</v>
      </c>
      <c r="W61" s="13">
        <f t="shared" si="125"/>
        <v>31</v>
      </c>
      <c r="X61" s="14">
        <f t="shared" si="126"/>
        <v>6.32258064516129</v>
      </c>
      <c r="Y61" s="19">
        <f>(SUM(X59:X61)/3)</f>
        <v>7.1890985524010107</v>
      </c>
      <c r="Z61" s="20" t="str">
        <f>IF(Y61&lt;=3,"Ruim",IF(Y61&gt;=7,"Bom","Regular"))</f>
        <v>Bom</v>
      </c>
      <c r="AA61" s="20"/>
    </row>
    <row r="62" spans="1:27" ht="15.75" customHeight="1" x14ac:dyDescent="0.2">
      <c r="D62" s="57"/>
      <c r="F62" s="57"/>
    </row>
    <row r="63" spans="1:27" ht="12.75" x14ac:dyDescent="0.2">
      <c r="A63" s="6" t="s">
        <v>3</v>
      </c>
      <c r="B63" s="9">
        <v>42754</v>
      </c>
      <c r="C63" s="55" t="s">
        <v>4</v>
      </c>
      <c r="D63" s="56"/>
      <c r="E63" s="65" t="s">
        <v>5</v>
      </c>
      <c r="F63" s="56"/>
      <c r="G63" s="46" t="s">
        <v>7</v>
      </c>
      <c r="H63" s="44"/>
      <c r="I63" s="7" t="s">
        <v>10</v>
      </c>
      <c r="J63" s="7" t="s">
        <v>11</v>
      </c>
      <c r="K63" s="40" t="s">
        <v>12</v>
      </c>
      <c r="L63" s="41"/>
      <c r="M63" s="8" t="s">
        <v>13</v>
      </c>
      <c r="O63" s="6" t="s">
        <v>3</v>
      </c>
      <c r="P63" s="9">
        <v>42754</v>
      </c>
      <c r="Q63" s="43" t="s">
        <v>4</v>
      </c>
      <c r="R63" s="44"/>
      <c r="S63" s="45" t="s">
        <v>5</v>
      </c>
      <c r="T63" s="44"/>
      <c r="U63" s="46" t="s">
        <v>7</v>
      </c>
      <c r="V63" s="44"/>
      <c r="W63" s="7" t="s">
        <v>10</v>
      </c>
      <c r="X63" s="7" t="s">
        <v>11</v>
      </c>
      <c r="Y63" s="40" t="s">
        <v>12</v>
      </c>
      <c r="Z63" s="41"/>
      <c r="AA63" s="8" t="s">
        <v>13</v>
      </c>
    </row>
    <row r="64" spans="1:27" ht="12.75" x14ac:dyDescent="0.2">
      <c r="A64" s="3" t="s">
        <v>6</v>
      </c>
      <c r="B64" s="3" t="s">
        <v>111</v>
      </c>
      <c r="C64" s="61">
        <v>107</v>
      </c>
      <c r="D64" s="52">
        <f t="shared" ref="D64:D66" si="127">(C64/I64)</f>
        <v>0.45726495726495725</v>
      </c>
      <c r="E64" s="61">
        <v>64</v>
      </c>
      <c r="F64" s="52">
        <f t="shared" ref="F64:F66" si="128">E64/I64</f>
        <v>0.27350427350427353</v>
      </c>
      <c r="G64" s="10">
        <v>63</v>
      </c>
      <c r="H64" s="12">
        <f t="shared" ref="H64:H66" si="129">G64/I64</f>
        <v>0.26923076923076922</v>
      </c>
      <c r="I64" s="13">
        <f t="shared" ref="I64:I66" si="130">SUM(C64+E64+G64)</f>
        <v>234</v>
      </c>
      <c r="J64" s="14">
        <f t="shared" ref="J64:J66" si="131">((C64*10)+(E64*5)+(G64*1))/I64</f>
        <v>6.2094017094017095</v>
      </c>
      <c r="K64" s="15">
        <f t="shared" ref="K64:L64" si="132">SUM(I64:I66)</f>
        <v>437</v>
      </c>
      <c r="L64" s="14">
        <f t="shared" si="132"/>
        <v>11.614299928231226</v>
      </c>
      <c r="M64" s="17">
        <v>1190</v>
      </c>
      <c r="O64" s="3" t="s">
        <v>6</v>
      </c>
      <c r="P64" s="3" t="s">
        <v>65</v>
      </c>
      <c r="Q64" s="10">
        <v>117</v>
      </c>
      <c r="R64" s="12">
        <f>(Q64/W64)</f>
        <v>0.69230769230769229</v>
      </c>
      <c r="S64" s="10">
        <v>35</v>
      </c>
      <c r="T64" s="11">
        <f t="shared" ref="T64:T66" si="133">S64/W64</f>
        <v>0.20710059171597633</v>
      </c>
      <c r="U64" s="10">
        <v>17</v>
      </c>
      <c r="V64" s="12">
        <f t="shared" ref="V64:V66" si="134">U64/W64</f>
        <v>0.10059171597633136</v>
      </c>
      <c r="W64" s="13">
        <f t="shared" ref="W64:W66" si="135">SUM(Q64+S64+U64)</f>
        <v>169</v>
      </c>
      <c r="X64" s="14">
        <f t="shared" ref="X64:X66" si="136">((Q64*10)+(S64*5)+(U64*1))/W64</f>
        <v>8.0591715976331368</v>
      </c>
      <c r="Y64" s="15">
        <f t="shared" ref="Y64:Z64" si="137">SUM(W64:W66)</f>
        <v>302</v>
      </c>
      <c r="Z64" s="14">
        <f t="shared" si="137"/>
        <v>21.782933524030231</v>
      </c>
      <c r="AA64" s="17">
        <v>371</v>
      </c>
    </row>
    <row r="65" spans="1:27" ht="12.75" x14ac:dyDescent="0.2">
      <c r="A65" s="3" t="s">
        <v>8</v>
      </c>
      <c r="B65" s="3" t="s">
        <v>67</v>
      </c>
      <c r="C65" s="61">
        <v>30</v>
      </c>
      <c r="D65" s="52">
        <f t="shared" si="127"/>
        <v>0.22900763358778625</v>
      </c>
      <c r="E65" s="61">
        <v>29</v>
      </c>
      <c r="F65" s="52">
        <f t="shared" si="128"/>
        <v>0.22137404580152673</v>
      </c>
      <c r="G65" s="10">
        <v>72</v>
      </c>
      <c r="H65" s="12">
        <f t="shared" si="129"/>
        <v>0.54961832061068705</v>
      </c>
      <c r="I65" s="13">
        <f t="shared" si="130"/>
        <v>131</v>
      </c>
      <c r="J65" s="14">
        <f t="shared" si="131"/>
        <v>3.946564885496183</v>
      </c>
      <c r="K65" s="42" t="s">
        <v>17</v>
      </c>
      <c r="L65" s="41"/>
      <c r="M65" s="41"/>
      <c r="O65" s="3" t="s">
        <v>8</v>
      </c>
      <c r="P65" s="3" t="s">
        <v>24</v>
      </c>
      <c r="Q65" s="10">
        <v>46</v>
      </c>
      <c r="R65" s="12">
        <f t="shared" ref="R65:R66" si="138">Q65/W65</f>
        <v>0.647887323943662</v>
      </c>
      <c r="S65" s="10">
        <v>21</v>
      </c>
      <c r="T65" s="11">
        <f t="shared" si="133"/>
        <v>0.29577464788732394</v>
      </c>
      <c r="U65" s="10">
        <v>4</v>
      </c>
      <c r="V65" s="12">
        <f t="shared" si="134"/>
        <v>5.6338028169014086E-2</v>
      </c>
      <c r="W65" s="13">
        <f t="shared" si="135"/>
        <v>71</v>
      </c>
      <c r="X65" s="14">
        <f t="shared" si="136"/>
        <v>8.0140845070422539</v>
      </c>
      <c r="Y65" s="42" t="s">
        <v>17</v>
      </c>
      <c r="Z65" s="41"/>
      <c r="AA65" s="41"/>
    </row>
    <row r="66" spans="1:27" ht="12.75" x14ac:dyDescent="0.2">
      <c r="A66" s="3" t="s">
        <v>9</v>
      </c>
      <c r="B66" s="3" t="s">
        <v>69</v>
      </c>
      <c r="C66" s="61">
        <v>1</v>
      </c>
      <c r="D66" s="52">
        <f t="shared" si="127"/>
        <v>1.3888888888888888E-2</v>
      </c>
      <c r="E66" s="61">
        <v>6</v>
      </c>
      <c r="F66" s="52">
        <f t="shared" si="128"/>
        <v>8.3333333333333329E-2</v>
      </c>
      <c r="G66" s="10">
        <v>65</v>
      </c>
      <c r="H66" s="12">
        <f t="shared" si="129"/>
        <v>0.90277777777777779</v>
      </c>
      <c r="I66" s="13">
        <f t="shared" si="130"/>
        <v>72</v>
      </c>
      <c r="J66" s="14">
        <f t="shared" si="131"/>
        <v>1.4583333333333333</v>
      </c>
      <c r="K66" s="19">
        <f>(SUM(J64:J66)/3)</f>
        <v>3.8714333094104085</v>
      </c>
      <c r="L66" s="20" t="str">
        <f>IF(K66&lt;=3,"Ruim",IF(K66&gt;=7,"Bom","Regular"))</f>
        <v>Regular</v>
      </c>
      <c r="M66" s="20"/>
      <c r="O66" s="3" t="s">
        <v>9</v>
      </c>
      <c r="P66" s="3" t="s">
        <v>35</v>
      </c>
      <c r="Q66" s="10">
        <v>28</v>
      </c>
      <c r="R66" s="12">
        <f t="shared" si="138"/>
        <v>0.45161290322580644</v>
      </c>
      <c r="S66" s="10">
        <v>10</v>
      </c>
      <c r="T66" s="11">
        <f t="shared" si="133"/>
        <v>0.16129032258064516</v>
      </c>
      <c r="U66" s="10">
        <v>24</v>
      </c>
      <c r="V66" s="12">
        <f t="shared" si="134"/>
        <v>0.38709677419354838</v>
      </c>
      <c r="W66" s="13">
        <f t="shared" si="135"/>
        <v>62</v>
      </c>
      <c r="X66" s="14">
        <f t="shared" si="136"/>
        <v>5.709677419354839</v>
      </c>
      <c r="Y66" s="19">
        <f>(SUM(X64:X66)/3)</f>
        <v>7.2609778413434105</v>
      </c>
      <c r="Z66" s="20" t="str">
        <f>IF(Y66&lt;=3,"Ruim",IF(Y66&gt;=7,"Bom","Regular"))</f>
        <v>Bom</v>
      </c>
      <c r="AA66" s="20"/>
    </row>
    <row r="67" spans="1:27" ht="15.75" customHeight="1" x14ac:dyDescent="0.2">
      <c r="D67" s="57"/>
      <c r="F67" s="57"/>
    </row>
    <row r="68" spans="1:27" ht="12.75" x14ac:dyDescent="0.2">
      <c r="A68" s="6" t="s">
        <v>3</v>
      </c>
      <c r="B68" s="9">
        <v>42755</v>
      </c>
      <c r="C68" s="55" t="s">
        <v>4</v>
      </c>
      <c r="D68" s="56"/>
      <c r="E68" s="65" t="s">
        <v>5</v>
      </c>
      <c r="F68" s="56"/>
      <c r="G68" s="46" t="s">
        <v>7</v>
      </c>
      <c r="H68" s="44"/>
      <c r="I68" s="7" t="s">
        <v>10</v>
      </c>
      <c r="J68" s="7" t="s">
        <v>11</v>
      </c>
      <c r="K68" s="40" t="s">
        <v>12</v>
      </c>
      <c r="L68" s="41"/>
      <c r="M68" s="8" t="s">
        <v>13</v>
      </c>
      <c r="O68" s="6" t="s">
        <v>3</v>
      </c>
      <c r="P68" s="9">
        <v>42755</v>
      </c>
      <c r="Q68" s="43" t="s">
        <v>4</v>
      </c>
      <c r="R68" s="44"/>
      <c r="S68" s="45" t="s">
        <v>5</v>
      </c>
      <c r="T68" s="44"/>
      <c r="U68" s="46" t="s">
        <v>7</v>
      </c>
      <c r="V68" s="44"/>
      <c r="W68" s="7" t="s">
        <v>10</v>
      </c>
      <c r="X68" s="7" t="s">
        <v>11</v>
      </c>
      <c r="Y68" s="40" t="s">
        <v>12</v>
      </c>
      <c r="Z68" s="41"/>
      <c r="AA68" s="8" t="s">
        <v>13</v>
      </c>
    </row>
    <row r="69" spans="1:27" ht="12.75" x14ac:dyDescent="0.2">
      <c r="A69" s="3" t="s">
        <v>6</v>
      </c>
      <c r="B69" s="3" t="s">
        <v>36</v>
      </c>
      <c r="C69" s="61">
        <v>39</v>
      </c>
      <c r="D69" s="52">
        <f t="shared" ref="D69:D71" si="139">(C69/I69)</f>
        <v>0.19306930693069307</v>
      </c>
      <c r="E69" s="61">
        <v>15</v>
      </c>
      <c r="F69" s="52">
        <f t="shared" ref="F69:F71" si="140">E69/I69</f>
        <v>7.4257425742574254E-2</v>
      </c>
      <c r="G69" s="10">
        <v>148</v>
      </c>
      <c r="H69" s="12">
        <f t="shared" ref="H69:H71" si="141">G69/I69</f>
        <v>0.73267326732673266</v>
      </c>
      <c r="I69" s="13">
        <f t="shared" ref="I69:I71" si="142">SUM(C69+E69+G69)</f>
        <v>202</v>
      </c>
      <c r="J69" s="14">
        <f t="shared" ref="J69:J71" si="143">((C69*10)+(E69*5)+(G69*1))/I69</f>
        <v>3.0346534653465347</v>
      </c>
      <c r="K69" s="15">
        <f>SUM(I69:I71)</f>
        <v>396</v>
      </c>
      <c r="L69" s="16">
        <f>K69/M69</f>
        <v>0.41728134878819811</v>
      </c>
      <c r="M69" s="17">
        <v>949</v>
      </c>
      <c r="O69" s="3" t="s">
        <v>6</v>
      </c>
      <c r="P69" s="3" t="s">
        <v>38</v>
      </c>
      <c r="Q69" s="10">
        <v>148</v>
      </c>
      <c r="R69" s="11">
        <f t="shared" ref="R69:R71" si="144">(Q69/W69)</f>
        <v>0.78723404255319152</v>
      </c>
      <c r="S69" s="10">
        <v>23</v>
      </c>
      <c r="T69" s="11">
        <f t="shared" ref="T69:T71" si="145">S69/W69</f>
        <v>0.12234042553191489</v>
      </c>
      <c r="U69" s="10">
        <v>17</v>
      </c>
      <c r="V69" s="12">
        <f t="shared" ref="V69:V71" si="146">U69/W69</f>
        <v>9.0425531914893623E-2</v>
      </c>
      <c r="W69" s="13">
        <f t="shared" ref="W69:W71" si="147">SUM(Q69+S69+U69)</f>
        <v>188</v>
      </c>
      <c r="X69" s="14">
        <f t="shared" ref="X69:X71" si="148">((Q69*10)+(S69*5)+(U69*1))/W69</f>
        <v>8.5744680851063837</v>
      </c>
      <c r="Y69" s="15">
        <f>SUM(W69:W71)</f>
        <v>300</v>
      </c>
      <c r="Z69" s="16">
        <f>Y69/AA69</f>
        <v>1.2295081967213115</v>
      </c>
      <c r="AA69" s="17">
        <v>244</v>
      </c>
    </row>
    <row r="70" spans="1:27" ht="12.75" x14ac:dyDescent="0.2">
      <c r="A70" s="3" t="s">
        <v>8</v>
      </c>
      <c r="B70" s="3" t="s">
        <v>73</v>
      </c>
      <c r="C70" s="61">
        <v>38</v>
      </c>
      <c r="D70" s="52">
        <f t="shared" si="139"/>
        <v>0.21348314606741572</v>
      </c>
      <c r="E70" s="61">
        <v>54</v>
      </c>
      <c r="F70" s="52">
        <f t="shared" si="140"/>
        <v>0.30337078651685395</v>
      </c>
      <c r="G70" s="10">
        <v>86</v>
      </c>
      <c r="H70" s="12">
        <f t="shared" si="141"/>
        <v>0.48314606741573035</v>
      </c>
      <c r="I70" s="13">
        <f t="shared" si="142"/>
        <v>178</v>
      </c>
      <c r="J70" s="14">
        <f t="shared" si="143"/>
        <v>4.1348314606741576</v>
      </c>
      <c r="K70" s="42" t="s">
        <v>17</v>
      </c>
      <c r="L70" s="41"/>
      <c r="M70" s="41"/>
      <c r="O70" s="3" t="s">
        <v>8</v>
      </c>
      <c r="P70" s="3" t="s">
        <v>68</v>
      </c>
      <c r="Q70" s="10">
        <v>72</v>
      </c>
      <c r="R70" s="11">
        <f t="shared" si="144"/>
        <v>0.70588235294117652</v>
      </c>
      <c r="S70" s="10">
        <v>20</v>
      </c>
      <c r="T70" s="11">
        <f t="shared" si="145"/>
        <v>0.19607843137254902</v>
      </c>
      <c r="U70" s="10">
        <v>10</v>
      </c>
      <c r="V70" s="12">
        <f t="shared" si="146"/>
        <v>9.8039215686274508E-2</v>
      </c>
      <c r="W70" s="13">
        <f t="shared" si="147"/>
        <v>102</v>
      </c>
      <c r="X70" s="14">
        <f t="shared" si="148"/>
        <v>8.1372549019607838</v>
      </c>
      <c r="Y70" s="42" t="s">
        <v>17</v>
      </c>
      <c r="Z70" s="41"/>
      <c r="AA70" s="41"/>
    </row>
    <row r="71" spans="1:27" ht="12.75" x14ac:dyDescent="0.2">
      <c r="A71" s="3" t="s">
        <v>9</v>
      </c>
      <c r="B71" s="3" t="s">
        <v>112</v>
      </c>
      <c r="C71" s="61">
        <v>9</v>
      </c>
      <c r="D71" s="52">
        <f t="shared" si="139"/>
        <v>0.5625</v>
      </c>
      <c r="E71" s="61">
        <v>4</v>
      </c>
      <c r="F71" s="52">
        <f t="shared" si="140"/>
        <v>0.25</v>
      </c>
      <c r="G71" s="10">
        <v>3</v>
      </c>
      <c r="H71" s="12">
        <f t="shared" si="141"/>
        <v>0.1875</v>
      </c>
      <c r="I71" s="13">
        <f t="shared" si="142"/>
        <v>16</v>
      </c>
      <c r="J71" s="14">
        <f t="shared" si="143"/>
        <v>7.0625</v>
      </c>
      <c r="K71" s="19">
        <f>(SUM(J69:J71)/3)</f>
        <v>4.7439949753402306</v>
      </c>
      <c r="L71" s="20" t="str">
        <f>IF(K71&lt;=3,"Ruim",IF(K71&gt;=7,"Bom","Regular"))</f>
        <v>Regular</v>
      </c>
      <c r="M71" s="20"/>
      <c r="O71" s="3" t="s">
        <v>9</v>
      </c>
      <c r="P71" s="3" t="s">
        <v>52</v>
      </c>
      <c r="Q71" s="10">
        <v>3</v>
      </c>
      <c r="R71" s="11">
        <f t="shared" si="144"/>
        <v>0.3</v>
      </c>
      <c r="S71" s="10">
        <v>2</v>
      </c>
      <c r="T71" s="11">
        <f t="shared" si="145"/>
        <v>0.2</v>
      </c>
      <c r="U71" s="10">
        <v>5</v>
      </c>
      <c r="V71" s="12">
        <f t="shared" si="146"/>
        <v>0.5</v>
      </c>
      <c r="W71" s="13">
        <f t="shared" si="147"/>
        <v>10</v>
      </c>
      <c r="X71" s="14">
        <f t="shared" si="148"/>
        <v>4.5</v>
      </c>
      <c r="Y71" s="19">
        <f>(SUM(X69:X71)/3)</f>
        <v>7.0705743290223895</v>
      </c>
      <c r="Z71" s="20" t="str">
        <f>IF(Y71&lt;=3,"Ruim",IF(Y71&gt;=7,"Bom","Regular"))</f>
        <v>Bom</v>
      </c>
      <c r="AA71" s="20"/>
    </row>
    <row r="72" spans="1:27" ht="12.75" x14ac:dyDescent="0.2">
      <c r="A72" s="32"/>
      <c r="B72" s="33"/>
      <c r="C72" s="64"/>
      <c r="D72" s="59"/>
      <c r="E72" s="64"/>
      <c r="F72" s="59"/>
      <c r="G72" s="26"/>
      <c r="H72" s="34"/>
      <c r="I72" s="35"/>
      <c r="J72" s="35"/>
      <c r="K72" s="35"/>
      <c r="L72" s="35"/>
      <c r="M72" s="36"/>
      <c r="N72" s="31"/>
      <c r="O72" s="32"/>
      <c r="P72" s="33"/>
      <c r="Q72" s="26"/>
      <c r="R72" s="26"/>
      <c r="S72" s="26"/>
      <c r="T72" s="26"/>
      <c r="U72" s="26"/>
      <c r="V72" s="34"/>
      <c r="W72" s="35"/>
      <c r="X72" s="35"/>
      <c r="Y72" s="35"/>
      <c r="Z72" s="35"/>
      <c r="AA72" s="36"/>
    </row>
    <row r="73" spans="1:27" ht="12.75" x14ac:dyDescent="0.2">
      <c r="A73" s="6" t="s">
        <v>3</v>
      </c>
      <c r="B73" s="9">
        <v>42758</v>
      </c>
      <c r="C73" s="55" t="s">
        <v>4</v>
      </c>
      <c r="D73" s="56"/>
      <c r="E73" s="65" t="s">
        <v>5</v>
      </c>
      <c r="F73" s="56"/>
      <c r="G73" s="46" t="s">
        <v>7</v>
      </c>
      <c r="H73" s="44"/>
      <c r="I73" s="7" t="s">
        <v>10</v>
      </c>
      <c r="J73" s="7" t="s">
        <v>11</v>
      </c>
      <c r="K73" s="40" t="s">
        <v>12</v>
      </c>
      <c r="L73" s="41"/>
      <c r="M73" s="8" t="s">
        <v>13</v>
      </c>
      <c r="O73" s="6" t="s">
        <v>3</v>
      </c>
      <c r="P73" s="9">
        <v>42758</v>
      </c>
      <c r="Q73" s="43" t="s">
        <v>4</v>
      </c>
      <c r="R73" s="44"/>
      <c r="S73" s="45" t="s">
        <v>5</v>
      </c>
      <c r="T73" s="44"/>
      <c r="U73" s="46" t="s">
        <v>7</v>
      </c>
      <c r="V73" s="44"/>
      <c r="W73" s="7" t="s">
        <v>10</v>
      </c>
      <c r="X73" s="7" t="s">
        <v>11</v>
      </c>
      <c r="Y73" s="40" t="s">
        <v>12</v>
      </c>
      <c r="Z73" s="41"/>
      <c r="AA73" s="8" t="s">
        <v>13</v>
      </c>
    </row>
    <row r="74" spans="1:27" ht="12.75" x14ac:dyDescent="0.2">
      <c r="A74" s="3" t="s">
        <v>6</v>
      </c>
      <c r="B74" s="3" t="s">
        <v>30</v>
      </c>
      <c r="C74" s="61">
        <v>42</v>
      </c>
      <c r="D74" s="52">
        <f t="shared" ref="D74:D76" si="149">(C74/I74)</f>
        <v>0.71186440677966101</v>
      </c>
      <c r="E74" s="61">
        <v>15</v>
      </c>
      <c r="F74" s="52">
        <f t="shared" ref="F74:F76" si="150">E74/I74</f>
        <v>0.25423728813559321</v>
      </c>
      <c r="G74" s="10">
        <v>2</v>
      </c>
      <c r="H74" s="12">
        <f t="shared" ref="H74:H76" si="151">G74/I74</f>
        <v>3.3898305084745763E-2</v>
      </c>
      <c r="I74" s="13">
        <f t="shared" ref="I74:I76" si="152">SUM(C74+E74+G74)</f>
        <v>59</v>
      </c>
      <c r="J74" s="14">
        <f t="shared" ref="J74:J76" si="153">((C74*10)+(E74*5)+(G74*1))/I74</f>
        <v>8.4237288135593218</v>
      </c>
      <c r="K74" s="15">
        <f>SUM(I74:I76)</f>
        <v>360</v>
      </c>
      <c r="L74" s="16">
        <f>K74/M74</f>
        <v>0.22346368715083798</v>
      </c>
      <c r="M74" s="17">
        <v>1611</v>
      </c>
      <c r="O74" s="3" t="s">
        <v>6</v>
      </c>
      <c r="P74" s="18" t="s">
        <v>77</v>
      </c>
      <c r="Q74" s="10">
        <v>54</v>
      </c>
      <c r="R74" s="11">
        <f t="shared" ref="R74:R76" si="154">(Q74/W74)</f>
        <v>0.45378151260504201</v>
      </c>
      <c r="S74" s="10">
        <v>52</v>
      </c>
      <c r="T74" s="11">
        <f t="shared" ref="T74:T76" si="155">S74/W74</f>
        <v>0.43697478991596639</v>
      </c>
      <c r="U74" s="10">
        <v>13</v>
      </c>
      <c r="V74" s="12">
        <f t="shared" ref="V74:V76" si="156">U74/W74</f>
        <v>0.1092436974789916</v>
      </c>
      <c r="W74" s="13">
        <f t="shared" ref="W74:W76" si="157">SUM(Q74+S74+U74)</f>
        <v>119</v>
      </c>
      <c r="X74" s="14">
        <f t="shared" ref="X74:X76" si="158">((Q74*10)+(S74*5)+(U74*1))/W74</f>
        <v>6.8319327731092434</v>
      </c>
      <c r="Y74" s="15">
        <f t="shared" ref="Y74:Z74" si="159">SUM(W74:W76)</f>
        <v>311</v>
      </c>
      <c r="Z74" s="14">
        <f t="shared" si="159"/>
        <v>18.318043884220355</v>
      </c>
      <c r="AA74" s="17">
        <v>820</v>
      </c>
    </row>
    <row r="75" spans="1:27" ht="12.75" x14ac:dyDescent="0.2">
      <c r="A75" s="3" t="s">
        <v>8</v>
      </c>
      <c r="B75" s="3" t="s">
        <v>23</v>
      </c>
      <c r="C75" s="61">
        <v>126</v>
      </c>
      <c r="D75" s="52">
        <f t="shared" si="149"/>
        <v>0.56000000000000005</v>
      </c>
      <c r="E75" s="61">
        <v>43</v>
      </c>
      <c r="F75" s="52">
        <f t="shared" si="150"/>
        <v>0.19111111111111112</v>
      </c>
      <c r="G75" s="10">
        <v>56</v>
      </c>
      <c r="H75" s="12">
        <f t="shared" si="151"/>
        <v>0.24888888888888888</v>
      </c>
      <c r="I75" s="13">
        <f t="shared" si="152"/>
        <v>225</v>
      </c>
      <c r="J75" s="14">
        <f t="shared" si="153"/>
        <v>6.8044444444444441</v>
      </c>
      <c r="K75" s="42" t="s">
        <v>17</v>
      </c>
      <c r="L75" s="41"/>
      <c r="M75" s="41"/>
      <c r="O75" s="3" t="s">
        <v>8</v>
      </c>
      <c r="P75" s="18" t="s">
        <v>62</v>
      </c>
      <c r="Q75" s="10">
        <v>92</v>
      </c>
      <c r="R75" s="11">
        <f t="shared" si="154"/>
        <v>0.63888888888888884</v>
      </c>
      <c r="S75" s="10">
        <v>43</v>
      </c>
      <c r="T75" s="11">
        <f t="shared" si="155"/>
        <v>0.2986111111111111</v>
      </c>
      <c r="U75" s="10">
        <v>9</v>
      </c>
      <c r="V75" s="12">
        <f t="shared" si="156"/>
        <v>6.25E-2</v>
      </c>
      <c r="W75" s="13">
        <f t="shared" si="157"/>
        <v>144</v>
      </c>
      <c r="X75" s="14">
        <f t="shared" si="158"/>
        <v>7.9444444444444446</v>
      </c>
      <c r="Y75" s="42" t="s">
        <v>17</v>
      </c>
      <c r="Z75" s="41"/>
      <c r="AA75" s="41"/>
    </row>
    <row r="76" spans="1:27" ht="12.75" x14ac:dyDescent="0.2">
      <c r="A76" s="3" t="s">
        <v>9</v>
      </c>
      <c r="B76" s="3" t="s">
        <v>120</v>
      </c>
      <c r="C76" s="61">
        <v>48</v>
      </c>
      <c r="D76" s="52">
        <f t="shared" si="149"/>
        <v>0.63157894736842102</v>
      </c>
      <c r="E76" s="61">
        <v>5</v>
      </c>
      <c r="F76" s="52">
        <f t="shared" si="150"/>
        <v>6.5789473684210523E-2</v>
      </c>
      <c r="G76" s="10">
        <v>23</v>
      </c>
      <c r="H76" s="12">
        <f t="shared" si="151"/>
        <v>0.30263157894736842</v>
      </c>
      <c r="I76" s="13">
        <f t="shared" si="152"/>
        <v>76</v>
      </c>
      <c r="J76" s="14">
        <f t="shared" si="153"/>
        <v>6.9473684210526319</v>
      </c>
      <c r="K76" s="19">
        <f>(SUM(J74:J76)/3)</f>
        <v>7.3918472263521329</v>
      </c>
      <c r="L76" s="20" t="str">
        <f>IF(K76&lt;=3,"Ruim",IF(K76&gt;=7,"Bom","Regular"))</f>
        <v>Bom</v>
      </c>
      <c r="M76" s="20"/>
      <c r="O76" s="3" t="s">
        <v>9</v>
      </c>
      <c r="P76" s="18" t="s">
        <v>125</v>
      </c>
      <c r="Q76" s="10">
        <v>10</v>
      </c>
      <c r="R76" s="11">
        <f t="shared" si="154"/>
        <v>0.20833333333333334</v>
      </c>
      <c r="S76" s="10">
        <v>8</v>
      </c>
      <c r="T76" s="11">
        <f t="shared" si="155"/>
        <v>0.16666666666666666</v>
      </c>
      <c r="U76" s="10">
        <v>30</v>
      </c>
      <c r="V76" s="12">
        <f t="shared" si="156"/>
        <v>0.625</v>
      </c>
      <c r="W76" s="13">
        <f t="shared" si="157"/>
        <v>48</v>
      </c>
      <c r="X76" s="14">
        <f t="shared" si="158"/>
        <v>3.5416666666666665</v>
      </c>
      <c r="Y76" s="19">
        <f>(SUM(X74:X76)/3)</f>
        <v>6.106014628073452</v>
      </c>
      <c r="Z76" s="20" t="str">
        <f>IF(Y76&lt;=3,"Ruim",IF(Y76&gt;=7,"Bom","Regular"))</f>
        <v>Regular</v>
      </c>
      <c r="AA76" s="20"/>
    </row>
    <row r="77" spans="1:27" ht="15.75" customHeight="1" x14ac:dyDescent="0.2">
      <c r="D77" s="57"/>
      <c r="F77" s="57"/>
    </row>
    <row r="78" spans="1:27" ht="12.75" x14ac:dyDescent="0.2">
      <c r="A78" s="6" t="s">
        <v>3</v>
      </c>
      <c r="B78" s="9">
        <v>42759</v>
      </c>
      <c r="C78" s="55" t="s">
        <v>4</v>
      </c>
      <c r="D78" s="56"/>
      <c r="E78" s="65" t="s">
        <v>5</v>
      </c>
      <c r="F78" s="56"/>
      <c r="G78" s="46" t="s">
        <v>7</v>
      </c>
      <c r="H78" s="44"/>
      <c r="I78" s="7" t="s">
        <v>10</v>
      </c>
      <c r="J78" s="7" t="s">
        <v>11</v>
      </c>
      <c r="K78" s="40" t="s">
        <v>12</v>
      </c>
      <c r="L78" s="41"/>
      <c r="M78" s="8" t="s">
        <v>13</v>
      </c>
      <c r="O78" s="6" t="s">
        <v>3</v>
      </c>
      <c r="P78" s="9">
        <v>42759</v>
      </c>
      <c r="Q78" s="43" t="s">
        <v>4</v>
      </c>
      <c r="R78" s="44"/>
      <c r="S78" s="45" t="s">
        <v>5</v>
      </c>
      <c r="T78" s="44"/>
      <c r="U78" s="46" t="s">
        <v>7</v>
      </c>
      <c r="V78" s="44"/>
      <c r="W78" s="7" t="s">
        <v>10</v>
      </c>
      <c r="X78" s="7" t="s">
        <v>11</v>
      </c>
      <c r="Y78" s="40" t="s">
        <v>12</v>
      </c>
      <c r="Z78" s="41"/>
      <c r="AA78" s="8" t="s">
        <v>13</v>
      </c>
    </row>
    <row r="79" spans="1:27" ht="12.75" x14ac:dyDescent="0.2">
      <c r="A79" s="3" t="s">
        <v>6</v>
      </c>
      <c r="B79" s="3" t="s">
        <v>54</v>
      </c>
      <c r="C79" s="61">
        <v>125</v>
      </c>
      <c r="D79" s="52">
        <f t="shared" ref="D79:D81" si="160">(C79/I79)</f>
        <v>0.61881188118811881</v>
      </c>
      <c r="E79" s="61">
        <v>62</v>
      </c>
      <c r="F79" s="52">
        <f t="shared" ref="F79:F81" si="161">E79/I79</f>
        <v>0.30693069306930693</v>
      </c>
      <c r="G79" s="10">
        <v>15</v>
      </c>
      <c r="H79" s="12">
        <f t="shared" ref="H79:H81" si="162">G79/I79</f>
        <v>7.4257425742574254E-2</v>
      </c>
      <c r="I79" s="13">
        <f t="shared" ref="I79:I81" si="163">SUM(C79+E79+G79)</f>
        <v>202</v>
      </c>
      <c r="J79" s="14">
        <f t="shared" ref="J79:J81" si="164">((C79*10)+(E79*5)+(G79*1))/I79</f>
        <v>7.7970297029702973</v>
      </c>
      <c r="K79" s="15">
        <f>SUM(I79:I81)</f>
        <v>389</v>
      </c>
      <c r="L79" s="16">
        <f>K79/M79</f>
        <v>0.22842043452730476</v>
      </c>
      <c r="M79" s="17">
        <v>1703</v>
      </c>
      <c r="O79" s="3" t="s">
        <v>6</v>
      </c>
      <c r="P79" s="3" t="s">
        <v>84</v>
      </c>
      <c r="Q79" s="10">
        <v>67</v>
      </c>
      <c r="R79" s="11">
        <f t="shared" ref="R79:R81" si="165">(Q79/W79)</f>
        <v>0.60909090909090913</v>
      </c>
      <c r="S79" s="10">
        <v>35</v>
      </c>
      <c r="T79" s="11">
        <f t="shared" ref="T79:T81" si="166">S79/W79</f>
        <v>0.31818181818181818</v>
      </c>
      <c r="U79" s="10">
        <v>8</v>
      </c>
      <c r="V79" s="12">
        <f t="shared" ref="V79:V81" si="167">U79/W79</f>
        <v>7.2727272727272724E-2</v>
      </c>
      <c r="W79" s="13">
        <f t="shared" ref="W79:W81" si="168">SUM(Q79+S79+U79)</f>
        <v>110</v>
      </c>
      <c r="X79" s="14">
        <f t="shared" ref="X79:X81" si="169">((Q79*10)+(S79*5)+(U79*1))/W79</f>
        <v>7.7545454545454549</v>
      </c>
      <c r="Y79" s="15">
        <f t="shared" ref="Y79:Z79" si="170">SUM(W79:W81)</f>
        <v>325</v>
      </c>
      <c r="Z79" s="14">
        <f t="shared" si="170"/>
        <v>24.223182001540209</v>
      </c>
      <c r="AA79" s="17">
        <v>814</v>
      </c>
    </row>
    <row r="80" spans="1:27" ht="12.75" x14ac:dyDescent="0.2">
      <c r="A80" s="3" t="s">
        <v>8</v>
      </c>
      <c r="B80" s="3" t="s">
        <v>24</v>
      </c>
      <c r="C80" s="61">
        <v>43</v>
      </c>
      <c r="D80" s="52">
        <f t="shared" si="160"/>
        <v>0.39449541284403672</v>
      </c>
      <c r="E80" s="61">
        <v>58</v>
      </c>
      <c r="F80" s="52">
        <f t="shared" si="161"/>
        <v>0.5321100917431193</v>
      </c>
      <c r="G80" s="10">
        <v>8</v>
      </c>
      <c r="H80" s="12">
        <f t="shared" si="162"/>
        <v>7.3394495412844041E-2</v>
      </c>
      <c r="I80" s="13">
        <f t="shared" si="163"/>
        <v>109</v>
      </c>
      <c r="J80" s="14">
        <f t="shared" si="164"/>
        <v>6.6788990825688073</v>
      </c>
      <c r="K80" s="42" t="s">
        <v>17</v>
      </c>
      <c r="L80" s="41"/>
      <c r="M80" s="41"/>
      <c r="O80" s="3" t="s">
        <v>8</v>
      </c>
      <c r="P80" s="3" t="s">
        <v>123</v>
      </c>
      <c r="Q80" s="10">
        <v>105</v>
      </c>
      <c r="R80" s="11">
        <f t="shared" si="165"/>
        <v>0.70945945945945943</v>
      </c>
      <c r="S80" s="10">
        <v>18</v>
      </c>
      <c r="T80" s="11">
        <f t="shared" si="166"/>
        <v>0.12162162162162163</v>
      </c>
      <c r="U80" s="10">
        <v>25</v>
      </c>
      <c r="V80" s="12">
        <f t="shared" si="167"/>
        <v>0.16891891891891891</v>
      </c>
      <c r="W80" s="13">
        <f t="shared" si="168"/>
        <v>148</v>
      </c>
      <c r="X80" s="14">
        <f t="shared" si="169"/>
        <v>7.8716216216216219</v>
      </c>
      <c r="Y80" s="42" t="s">
        <v>17</v>
      </c>
      <c r="Z80" s="41"/>
      <c r="AA80" s="41"/>
    </row>
    <row r="81" spans="1:27" ht="12.75" x14ac:dyDescent="0.2">
      <c r="A81" s="3" t="s">
        <v>9</v>
      </c>
      <c r="B81" s="3" t="s">
        <v>131</v>
      </c>
      <c r="C81" s="61">
        <v>61</v>
      </c>
      <c r="D81" s="52">
        <f t="shared" si="160"/>
        <v>0.78205128205128205</v>
      </c>
      <c r="E81" s="61">
        <v>13</v>
      </c>
      <c r="F81" s="52">
        <f t="shared" si="161"/>
        <v>0.16666666666666666</v>
      </c>
      <c r="G81" s="10">
        <v>4</v>
      </c>
      <c r="H81" s="12">
        <f t="shared" si="162"/>
        <v>5.128205128205128E-2</v>
      </c>
      <c r="I81" s="13">
        <f t="shared" si="163"/>
        <v>78</v>
      </c>
      <c r="J81" s="14">
        <f t="shared" si="164"/>
        <v>8.7051282051282044</v>
      </c>
      <c r="K81" s="19">
        <f>(SUM(J79:J81)/3)</f>
        <v>7.727018996889103</v>
      </c>
      <c r="L81" s="20" t="str">
        <f>IF(K81&lt;=3,"Ruim",IF(K81&gt;=7,"Bom","Regular"))</f>
        <v>Bom</v>
      </c>
      <c r="M81" s="20"/>
      <c r="O81" s="3" t="s">
        <v>9</v>
      </c>
      <c r="P81" s="3" t="s">
        <v>86</v>
      </c>
      <c r="Q81" s="10">
        <v>53</v>
      </c>
      <c r="R81" s="11">
        <f t="shared" si="165"/>
        <v>0.79104477611940294</v>
      </c>
      <c r="S81" s="10">
        <v>8</v>
      </c>
      <c r="T81" s="11">
        <f t="shared" si="166"/>
        <v>0.11940298507462686</v>
      </c>
      <c r="U81" s="10">
        <v>6</v>
      </c>
      <c r="V81" s="12">
        <f t="shared" si="167"/>
        <v>8.9552238805970144E-2</v>
      </c>
      <c r="W81" s="13">
        <f t="shared" si="168"/>
        <v>67</v>
      </c>
      <c r="X81" s="14">
        <f t="shared" si="169"/>
        <v>8.5970149253731343</v>
      </c>
      <c r="Y81" s="19">
        <f>(SUM(X79:X81)/3)</f>
        <v>8.0743940005134025</v>
      </c>
      <c r="Z81" s="20" t="str">
        <f>IF(Y81&lt;=3,"Ruim",IF(Y81&gt;=7,"Bom","Regular"))</f>
        <v>Bom</v>
      </c>
      <c r="AA81" s="20"/>
    </row>
    <row r="82" spans="1:27" ht="15.75" customHeight="1" x14ac:dyDescent="0.2">
      <c r="D82" s="57"/>
      <c r="F82" s="57"/>
    </row>
    <row r="83" spans="1:27" ht="12.75" x14ac:dyDescent="0.2">
      <c r="A83" s="6" t="s">
        <v>3</v>
      </c>
      <c r="B83" s="9">
        <v>42760</v>
      </c>
      <c r="C83" s="55" t="s">
        <v>4</v>
      </c>
      <c r="D83" s="56"/>
      <c r="E83" s="65" t="s">
        <v>5</v>
      </c>
      <c r="F83" s="56"/>
      <c r="G83" s="46" t="s">
        <v>7</v>
      </c>
      <c r="H83" s="44"/>
      <c r="I83" s="7" t="s">
        <v>10</v>
      </c>
      <c r="J83" s="7" t="s">
        <v>11</v>
      </c>
      <c r="K83" s="40" t="s">
        <v>12</v>
      </c>
      <c r="L83" s="41"/>
      <c r="M83" s="8" t="s">
        <v>13</v>
      </c>
      <c r="O83" s="6" t="s">
        <v>3</v>
      </c>
      <c r="P83" s="9">
        <v>42760</v>
      </c>
      <c r="Q83" s="43" t="s">
        <v>4</v>
      </c>
      <c r="R83" s="44"/>
      <c r="S83" s="45" t="s">
        <v>5</v>
      </c>
      <c r="T83" s="44"/>
      <c r="U83" s="46" t="s">
        <v>7</v>
      </c>
      <c r="V83" s="44"/>
      <c r="W83" s="7" t="s">
        <v>10</v>
      </c>
      <c r="X83" s="7" t="s">
        <v>11</v>
      </c>
      <c r="Y83" s="40" t="s">
        <v>12</v>
      </c>
      <c r="Z83" s="41"/>
      <c r="AA83" s="8" t="s">
        <v>13</v>
      </c>
    </row>
    <row r="84" spans="1:27" ht="12.75" x14ac:dyDescent="0.2">
      <c r="A84" s="3" t="s">
        <v>6</v>
      </c>
      <c r="B84" s="3" t="s">
        <v>61</v>
      </c>
      <c r="C84" s="61">
        <v>73</v>
      </c>
      <c r="D84" s="52">
        <f t="shared" ref="D84:D86" si="171">(C84/I84)</f>
        <v>0.81111111111111112</v>
      </c>
      <c r="E84" s="61">
        <v>15</v>
      </c>
      <c r="F84" s="52">
        <f t="shared" ref="F84:F86" si="172">E84/I84</f>
        <v>0.16666666666666666</v>
      </c>
      <c r="G84" s="10">
        <v>2</v>
      </c>
      <c r="H84" s="12">
        <f t="shared" ref="H84:H86" si="173">G84/I84</f>
        <v>2.2222222222222223E-2</v>
      </c>
      <c r="I84" s="13">
        <f t="shared" ref="I84:I86" si="174">SUM(C84+E84+G84)</f>
        <v>90</v>
      </c>
      <c r="J84" s="14">
        <f t="shared" ref="J84:J86" si="175">((C84*10)+(E84*5)+(G84*1))/I84</f>
        <v>8.9666666666666668</v>
      </c>
      <c r="K84" s="15">
        <f>SUM(I84:I86)</f>
        <v>270</v>
      </c>
      <c r="L84" s="16">
        <f>K84/M84</f>
        <v>0.17099430018999368</v>
      </c>
      <c r="M84" s="17">
        <v>1579</v>
      </c>
      <c r="O84" s="3" t="s">
        <v>6</v>
      </c>
      <c r="P84" s="3" t="s">
        <v>90</v>
      </c>
      <c r="Q84" s="10">
        <v>62</v>
      </c>
      <c r="R84" s="11">
        <f t="shared" ref="R84:R86" si="176">(Q84/W84)</f>
        <v>0.55855855855855852</v>
      </c>
      <c r="S84" s="10">
        <v>45</v>
      </c>
      <c r="T84" s="11">
        <f t="shared" ref="T84:T86" si="177">S84/W84</f>
        <v>0.40540540540540543</v>
      </c>
      <c r="U84" s="10">
        <v>4</v>
      </c>
      <c r="V84" s="12">
        <f t="shared" ref="V84:V86" si="178">U84/W84</f>
        <v>3.6036036036036036E-2</v>
      </c>
      <c r="W84" s="13">
        <f t="shared" ref="W84:W86" si="179">SUM(Q84+S84+U84)</f>
        <v>111</v>
      </c>
      <c r="X84" s="14">
        <f t="shared" ref="X84:X86" si="180">((Q84*10)+(S84*5)+(U84*1))/W84</f>
        <v>7.6486486486486482</v>
      </c>
      <c r="Y84" s="15">
        <f t="shared" ref="Y84:Z84" si="181">SUM(W84:W86)</f>
        <v>304</v>
      </c>
      <c r="Z84" s="14">
        <f t="shared" si="181"/>
        <v>18.886614750343561</v>
      </c>
      <c r="AA84" s="17">
        <v>822</v>
      </c>
    </row>
    <row r="85" spans="1:27" ht="12.75" x14ac:dyDescent="0.2">
      <c r="A85" s="3" t="s">
        <v>8</v>
      </c>
      <c r="B85" s="3" t="s">
        <v>67</v>
      </c>
      <c r="C85" s="61">
        <v>100</v>
      </c>
      <c r="D85" s="52">
        <f t="shared" si="171"/>
        <v>0.86956521739130432</v>
      </c>
      <c r="E85" s="61">
        <v>13</v>
      </c>
      <c r="F85" s="52">
        <f t="shared" si="172"/>
        <v>0.11304347826086956</v>
      </c>
      <c r="G85" s="10">
        <v>2</v>
      </c>
      <c r="H85" s="12">
        <f t="shared" si="173"/>
        <v>1.7391304347826087E-2</v>
      </c>
      <c r="I85" s="13">
        <f t="shared" si="174"/>
        <v>115</v>
      </c>
      <c r="J85" s="14">
        <f t="shared" si="175"/>
        <v>9.2782608695652176</v>
      </c>
      <c r="K85" s="42" t="s">
        <v>17</v>
      </c>
      <c r="L85" s="41"/>
      <c r="M85" s="41"/>
      <c r="O85" s="3" t="s">
        <v>8</v>
      </c>
      <c r="P85" s="3" t="s">
        <v>31</v>
      </c>
      <c r="Q85" s="10">
        <v>22</v>
      </c>
      <c r="R85" s="11">
        <f t="shared" si="176"/>
        <v>0.29333333333333333</v>
      </c>
      <c r="S85" s="10">
        <v>36</v>
      </c>
      <c r="T85" s="11">
        <f t="shared" si="177"/>
        <v>0.48</v>
      </c>
      <c r="U85" s="10">
        <v>17</v>
      </c>
      <c r="V85" s="12">
        <f t="shared" si="178"/>
        <v>0.22666666666666666</v>
      </c>
      <c r="W85" s="13">
        <f t="shared" si="179"/>
        <v>75</v>
      </c>
      <c r="X85" s="14">
        <f t="shared" si="180"/>
        <v>5.56</v>
      </c>
      <c r="Y85" s="42" t="s">
        <v>17</v>
      </c>
      <c r="Z85" s="41"/>
      <c r="AA85" s="41"/>
    </row>
    <row r="86" spans="1:27" ht="12.75" x14ac:dyDescent="0.2">
      <c r="A86" s="3" t="s">
        <v>9</v>
      </c>
      <c r="B86" s="3" t="s">
        <v>92</v>
      </c>
      <c r="C86" s="61">
        <v>5</v>
      </c>
      <c r="D86" s="52">
        <f t="shared" si="171"/>
        <v>7.6923076923076927E-2</v>
      </c>
      <c r="E86" s="61">
        <v>1</v>
      </c>
      <c r="F86" s="52">
        <f t="shared" si="172"/>
        <v>1.5384615384615385E-2</v>
      </c>
      <c r="G86" s="10">
        <v>59</v>
      </c>
      <c r="H86" s="12">
        <f t="shared" si="173"/>
        <v>0.90769230769230769</v>
      </c>
      <c r="I86" s="13">
        <f t="shared" si="174"/>
        <v>65</v>
      </c>
      <c r="J86" s="14">
        <f t="shared" si="175"/>
        <v>1.7538461538461538</v>
      </c>
      <c r="K86" s="19">
        <f>(SUM(J84:J86)/3)</f>
        <v>6.66625789669268</v>
      </c>
      <c r="L86" s="20" t="str">
        <f>IF(K86&lt;=3,"Ruim",IF(K86&gt;=7,"Bom","Regular"))</f>
        <v>Regular</v>
      </c>
      <c r="M86" s="20"/>
      <c r="O86" s="3" t="s">
        <v>9</v>
      </c>
      <c r="P86" s="3" t="s">
        <v>118</v>
      </c>
      <c r="Q86" s="10">
        <v>52</v>
      </c>
      <c r="R86" s="11">
        <f t="shared" si="176"/>
        <v>0.44067796610169491</v>
      </c>
      <c r="S86" s="10">
        <v>21</v>
      </c>
      <c r="T86" s="11">
        <f t="shared" si="177"/>
        <v>0.17796610169491525</v>
      </c>
      <c r="U86" s="10">
        <v>45</v>
      </c>
      <c r="V86" s="12">
        <f t="shared" si="178"/>
        <v>0.38135593220338981</v>
      </c>
      <c r="W86" s="13">
        <f t="shared" si="179"/>
        <v>118</v>
      </c>
      <c r="X86" s="14">
        <f t="shared" si="180"/>
        <v>5.6779661016949152</v>
      </c>
      <c r="Y86" s="19">
        <f>(SUM(X84:X86)/3)</f>
        <v>6.2955382501145207</v>
      </c>
      <c r="Z86" s="20" t="str">
        <f>IF(Y86&lt;=3,"Ruim",IF(Y86&gt;=7,"Bom","Regular"))</f>
        <v>Regular</v>
      </c>
      <c r="AA86" s="20"/>
    </row>
    <row r="87" spans="1:27" ht="15.75" customHeight="1" x14ac:dyDescent="0.2">
      <c r="D87" s="57"/>
      <c r="F87" s="57"/>
    </row>
    <row r="88" spans="1:27" ht="12.75" x14ac:dyDescent="0.2">
      <c r="A88" s="6" t="s">
        <v>3</v>
      </c>
      <c r="B88" s="9">
        <v>42761</v>
      </c>
      <c r="C88" s="55" t="s">
        <v>4</v>
      </c>
      <c r="D88" s="56"/>
      <c r="E88" s="65" t="s">
        <v>5</v>
      </c>
      <c r="F88" s="56"/>
      <c r="G88" s="46" t="s">
        <v>7</v>
      </c>
      <c r="H88" s="44"/>
      <c r="I88" s="7" t="s">
        <v>10</v>
      </c>
      <c r="J88" s="7" t="s">
        <v>11</v>
      </c>
      <c r="K88" s="40" t="s">
        <v>12</v>
      </c>
      <c r="L88" s="41"/>
      <c r="M88" s="8" t="s">
        <v>13</v>
      </c>
      <c r="O88" s="6" t="s">
        <v>3</v>
      </c>
      <c r="P88" s="9">
        <v>42761</v>
      </c>
      <c r="Q88" s="43" t="s">
        <v>4</v>
      </c>
      <c r="R88" s="44"/>
      <c r="S88" s="45" t="s">
        <v>5</v>
      </c>
      <c r="T88" s="44"/>
      <c r="U88" s="46" t="s">
        <v>7</v>
      </c>
      <c r="V88" s="44"/>
      <c r="W88" s="7" t="s">
        <v>10</v>
      </c>
      <c r="X88" s="7" t="s">
        <v>11</v>
      </c>
      <c r="Y88" s="40" t="s">
        <v>12</v>
      </c>
      <c r="Z88" s="41"/>
      <c r="AA88" s="8" t="s">
        <v>13</v>
      </c>
    </row>
    <row r="89" spans="1:27" ht="12.75" x14ac:dyDescent="0.2">
      <c r="A89" s="3" t="s">
        <v>6</v>
      </c>
      <c r="B89" s="3" t="s">
        <v>39</v>
      </c>
      <c r="C89" s="61">
        <v>103</v>
      </c>
      <c r="D89" s="52">
        <f t="shared" ref="D89:D91" si="182">(C89/I89)</f>
        <v>0.62424242424242427</v>
      </c>
      <c r="E89" s="61">
        <v>13</v>
      </c>
      <c r="F89" s="52">
        <f t="shared" ref="F89:F91" si="183">E89/I89</f>
        <v>7.8787878787878782E-2</v>
      </c>
      <c r="G89" s="10">
        <v>49</v>
      </c>
      <c r="H89" s="12">
        <f t="shared" ref="H89:H91" si="184">G89/I89</f>
        <v>0.29696969696969699</v>
      </c>
      <c r="I89" s="13">
        <f t="shared" ref="I89:I91" si="185">SUM(C89+E89+G89)</f>
        <v>165</v>
      </c>
      <c r="J89" s="14">
        <f t="shared" ref="J89:J91" si="186">((C89*10)+(E89*5)+(G89*1))/I89</f>
        <v>6.9333333333333336</v>
      </c>
      <c r="K89" s="15">
        <f>SUM(I89:I91)</f>
        <v>289</v>
      </c>
      <c r="L89" s="16">
        <f>K89/M89</f>
        <v>0.26106594399277328</v>
      </c>
      <c r="M89" s="17">
        <v>1107</v>
      </c>
      <c r="O89" s="3" t="s">
        <v>6</v>
      </c>
      <c r="P89" s="3" t="s">
        <v>14</v>
      </c>
      <c r="Q89" s="10">
        <v>53</v>
      </c>
      <c r="R89" s="11">
        <f t="shared" ref="R89:R91" si="187">(Q89/W89)</f>
        <v>0.46491228070175439</v>
      </c>
      <c r="S89" s="10">
        <v>45</v>
      </c>
      <c r="T89" s="11">
        <v>0.26</v>
      </c>
      <c r="U89" s="10">
        <v>16</v>
      </c>
      <c r="V89" s="12">
        <f t="shared" ref="V89:V91" si="188">U89/W89</f>
        <v>0.14035087719298245</v>
      </c>
      <c r="W89" s="13">
        <f t="shared" ref="W89:W91" si="189">SUM(Q89+S89+U89)</f>
        <v>114</v>
      </c>
      <c r="X89" s="14">
        <f t="shared" ref="X89:X91" si="190">((Q89*10)+(S89*5)+(U89*1))/W89</f>
        <v>6.7631578947368425</v>
      </c>
      <c r="Y89" s="15">
        <f t="shared" ref="Y89:Z89" si="191">SUM(W89:W91)</f>
        <v>303</v>
      </c>
      <c r="Z89" s="14">
        <f t="shared" si="191"/>
        <v>18.262398881454111</v>
      </c>
      <c r="AA89" s="17">
        <v>607</v>
      </c>
    </row>
    <row r="90" spans="1:27" ht="12.75" x14ac:dyDescent="0.2">
      <c r="A90" s="3" t="s">
        <v>8</v>
      </c>
      <c r="B90" s="3" t="s">
        <v>113</v>
      </c>
      <c r="C90" s="61">
        <v>43</v>
      </c>
      <c r="D90" s="52">
        <f t="shared" si="182"/>
        <v>0.58904109589041098</v>
      </c>
      <c r="E90" s="61">
        <v>17</v>
      </c>
      <c r="F90" s="52">
        <f t="shared" si="183"/>
        <v>0.23287671232876711</v>
      </c>
      <c r="G90" s="10">
        <v>13</v>
      </c>
      <c r="H90" s="12">
        <f t="shared" si="184"/>
        <v>0.17808219178082191</v>
      </c>
      <c r="I90" s="13">
        <f t="shared" si="185"/>
        <v>73</v>
      </c>
      <c r="J90" s="14">
        <f t="shared" si="186"/>
        <v>7.2328767123287667</v>
      </c>
      <c r="K90" s="42" t="s">
        <v>17</v>
      </c>
      <c r="L90" s="41"/>
      <c r="M90" s="41"/>
      <c r="O90" s="3" t="s">
        <v>8</v>
      </c>
      <c r="P90" s="3" t="s">
        <v>132</v>
      </c>
      <c r="Q90" s="10">
        <v>71</v>
      </c>
      <c r="R90" s="11">
        <f t="shared" si="187"/>
        <v>0.45806451612903226</v>
      </c>
      <c r="S90" s="10">
        <v>75</v>
      </c>
      <c r="T90" s="11">
        <f t="shared" ref="T90:T91" si="192">S90/W90</f>
        <v>0.4838709677419355</v>
      </c>
      <c r="U90" s="10">
        <v>9</v>
      </c>
      <c r="V90" s="12">
        <f t="shared" si="188"/>
        <v>5.8064516129032261E-2</v>
      </c>
      <c r="W90" s="13">
        <f t="shared" si="189"/>
        <v>155</v>
      </c>
      <c r="X90" s="14">
        <f t="shared" si="190"/>
        <v>7.0580645161290319</v>
      </c>
      <c r="Y90" s="42" t="s">
        <v>17</v>
      </c>
      <c r="Z90" s="41"/>
      <c r="AA90" s="41"/>
    </row>
    <row r="91" spans="1:27" ht="12.75" x14ac:dyDescent="0.2">
      <c r="A91" s="3" t="s">
        <v>9</v>
      </c>
      <c r="B91" s="3" t="s">
        <v>98</v>
      </c>
      <c r="C91" s="61">
        <v>41</v>
      </c>
      <c r="D91" s="52">
        <f t="shared" si="182"/>
        <v>0.80392156862745101</v>
      </c>
      <c r="E91" s="61">
        <v>3</v>
      </c>
      <c r="F91" s="52">
        <f t="shared" si="183"/>
        <v>5.8823529411764705E-2</v>
      </c>
      <c r="G91" s="10">
        <v>7</v>
      </c>
      <c r="H91" s="12">
        <f t="shared" si="184"/>
        <v>0.13725490196078433</v>
      </c>
      <c r="I91" s="13">
        <f t="shared" si="185"/>
        <v>51</v>
      </c>
      <c r="J91" s="14">
        <f t="shared" si="186"/>
        <v>8.4705882352941178</v>
      </c>
      <c r="K91" s="19">
        <f>(SUM(J89:J91)/3)</f>
        <v>7.5455994269854072</v>
      </c>
      <c r="L91" s="20" t="str">
        <f>IF(K91&lt;=3,"Ruim",IF(K91&gt;=7,"Bom","Regular"))</f>
        <v>Bom</v>
      </c>
      <c r="M91" s="20"/>
      <c r="O91" s="3" t="s">
        <v>9</v>
      </c>
      <c r="P91" s="3" t="s">
        <v>64</v>
      </c>
      <c r="Q91" s="10">
        <v>9</v>
      </c>
      <c r="R91" s="11">
        <f t="shared" si="187"/>
        <v>0.26470588235294118</v>
      </c>
      <c r="S91" s="10">
        <v>9</v>
      </c>
      <c r="T91" s="11">
        <f t="shared" si="192"/>
        <v>0.26470588235294118</v>
      </c>
      <c r="U91" s="10">
        <v>16</v>
      </c>
      <c r="V91" s="12">
        <f t="shared" si="188"/>
        <v>0.47058823529411764</v>
      </c>
      <c r="W91" s="13">
        <f t="shared" si="189"/>
        <v>34</v>
      </c>
      <c r="X91" s="14">
        <f t="shared" si="190"/>
        <v>4.4411764705882355</v>
      </c>
      <c r="Y91" s="19">
        <f>(SUM(X89:X91)/3)</f>
        <v>6.0874662938180366</v>
      </c>
      <c r="Z91" s="20" t="str">
        <f>IF(Y91&lt;=3,"Ruim",IF(Y91&gt;=7,"Bom","Regular"))</f>
        <v>Regular</v>
      </c>
      <c r="AA91" s="20"/>
    </row>
    <row r="92" spans="1:27" ht="15.75" customHeight="1" x14ac:dyDescent="0.2">
      <c r="D92" s="57"/>
      <c r="F92" s="57"/>
    </row>
    <row r="93" spans="1:27" ht="12.75" x14ac:dyDescent="0.2">
      <c r="A93" s="6" t="s">
        <v>3</v>
      </c>
      <c r="B93" s="9">
        <v>42396</v>
      </c>
      <c r="C93" s="55" t="s">
        <v>4</v>
      </c>
      <c r="D93" s="56"/>
      <c r="E93" s="65" t="s">
        <v>5</v>
      </c>
      <c r="F93" s="56"/>
      <c r="G93" s="46" t="s">
        <v>7</v>
      </c>
      <c r="H93" s="44"/>
      <c r="I93" s="7" t="s">
        <v>10</v>
      </c>
      <c r="J93" s="7" t="s">
        <v>11</v>
      </c>
      <c r="K93" s="40" t="s">
        <v>12</v>
      </c>
      <c r="L93" s="41"/>
      <c r="M93" s="8" t="s">
        <v>13</v>
      </c>
      <c r="O93" s="6" t="s">
        <v>3</v>
      </c>
      <c r="P93" s="9">
        <v>42762</v>
      </c>
      <c r="Q93" s="43" t="s">
        <v>4</v>
      </c>
      <c r="R93" s="44"/>
      <c r="S93" s="45" t="s">
        <v>5</v>
      </c>
      <c r="T93" s="44"/>
      <c r="U93" s="46" t="s">
        <v>7</v>
      </c>
      <c r="V93" s="44"/>
      <c r="W93" s="7" t="s">
        <v>10</v>
      </c>
      <c r="X93" s="7" t="s">
        <v>11</v>
      </c>
      <c r="Y93" s="40" t="s">
        <v>12</v>
      </c>
      <c r="Z93" s="41"/>
      <c r="AA93" s="8" t="s">
        <v>13</v>
      </c>
    </row>
    <row r="94" spans="1:27" ht="12.75" x14ac:dyDescent="0.2">
      <c r="A94" s="3" t="s">
        <v>6</v>
      </c>
      <c r="B94" s="3" t="s">
        <v>95</v>
      </c>
      <c r="C94" s="61">
        <v>107</v>
      </c>
      <c r="D94" s="52">
        <f t="shared" ref="D94:D96" si="193">(C94/I94)</f>
        <v>0.70394736842105265</v>
      </c>
      <c r="E94" s="61">
        <v>29</v>
      </c>
      <c r="F94" s="52">
        <f t="shared" ref="F94:F96" si="194">E94/I94</f>
        <v>0.19078947368421054</v>
      </c>
      <c r="G94" s="10">
        <v>16</v>
      </c>
      <c r="H94" s="12">
        <f t="shared" ref="H94:H96" si="195">G94/I94</f>
        <v>0.10526315789473684</v>
      </c>
      <c r="I94" s="13">
        <f t="shared" ref="I94:I96" si="196">SUM(C94+E94+G94)</f>
        <v>152</v>
      </c>
      <c r="J94" s="14">
        <f t="shared" ref="J94:J96" si="197">((C94*10)+(E94*5)+(G94*1))/I94</f>
        <v>8.098684210526315</v>
      </c>
      <c r="K94" s="15">
        <f>SUM(I94:I96)</f>
        <v>504</v>
      </c>
      <c r="L94" s="16">
        <f>K94/M94</f>
        <v>0.35170969993021634</v>
      </c>
      <c r="M94" s="17">
        <v>1433</v>
      </c>
      <c r="O94" s="3" t="s">
        <v>6</v>
      </c>
      <c r="P94" s="3" t="s">
        <v>59</v>
      </c>
      <c r="Q94" s="10">
        <v>41</v>
      </c>
      <c r="R94" s="11">
        <f t="shared" ref="R94:R96" si="198">(Q94/W94)</f>
        <v>0.51898734177215189</v>
      </c>
      <c r="S94" s="10">
        <v>15</v>
      </c>
      <c r="T94" s="11">
        <f t="shared" ref="T94:T96" si="199">S94/W94</f>
        <v>0.189873417721519</v>
      </c>
      <c r="U94" s="10">
        <v>23</v>
      </c>
      <c r="V94" s="12">
        <f t="shared" ref="V94:V96" si="200">U94/W94</f>
        <v>0.29113924050632911</v>
      </c>
      <c r="W94" s="13">
        <f t="shared" ref="W94:W96" si="201">SUM(Q94+S94+U94)</f>
        <v>79</v>
      </c>
      <c r="X94" s="14">
        <f t="shared" ref="X94:X96" si="202">((Q94*10)+(S94*5)+(U94*1))/W94</f>
        <v>6.4303797468354427</v>
      </c>
      <c r="Y94" s="15">
        <f t="shared" ref="Y94:Z94" si="203">SUM(W94:W96)</f>
        <v>283</v>
      </c>
      <c r="Z94" s="14">
        <f t="shared" si="203"/>
        <v>19.660009376465073</v>
      </c>
      <c r="AA94" s="17"/>
    </row>
    <row r="95" spans="1:27" ht="12.75" x14ac:dyDescent="0.2">
      <c r="A95" s="3" t="s">
        <v>8</v>
      </c>
      <c r="B95" s="3" t="s">
        <v>96</v>
      </c>
      <c r="C95" s="61">
        <v>95</v>
      </c>
      <c r="D95" s="52">
        <f t="shared" si="193"/>
        <v>0.48717948717948717</v>
      </c>
      <c r="E95" s="61">
        <v>63</v>
      </c>
      <c r="F95" s="52">
        <f t="shared" si="194"/>
        <v>0.32307692307692309</v>
      </c>
      <c r="G95" s="10">
        <v>37</v>
      </c>
      <c r="H95" s="12">
        <f t="shared" si="195"/>
        <v>0.18974358974358974</v>
      </c>
      <c r="I95" s="13">
        <f t="shared" si="196"/>
        <v>195</v>
      </c>
      <c r="J95" s="14">
        <f t="shared" si="197"/>
        <v>6.6769230769230772</v>
      </c>
      <c r="K95" s="42" t="s">
        <v>17</v>
      </c>
      <c r="L95" s="41"/>
      <c r="M95" s="41"/>
      <c r="O95" s="3" t="s">
        <v>8</v>
      </c>
      <c r="P95" s="3" t="s">
        <v>97</v>
      </c>
      <c r="Q95" s="10">
        <v>164</v>
      </c>
      <c r="R95" s="11">
        <f t="shared" si="198"/>
        <v>0.86772486772486768</v>
      </c>
      <c r="S95" s="10">
        <v>23</v>
      </c>
      <c r="T95" s="11">
        <f t="shared" si="199"/>
        <v>0.12169312169312169</v>
      </c>
      <c r="U95" s="10">
        <v>2</v>
      </c>
      <c r="V95" s="12">
        <f t="shared" si="200"/>
        <v>1.0582010582010581E-2</v>
      </c>
      <c r="W95" s="13">
        <f t="shared" si="201"/>
        <v>189</v>
      </c>
      <c r="X95" s="14">
        <f t="shared" si="202"/>
        <v>9.2962962962962958</v>
      </c>
      <c r="Y95" s="42" t="s">
        <v>17</v>
      </c>
      <c r="Z95" s="41"/>
      <c r="AA95" s="41"/>
    </row>
    <row r="96" spans="1:27" ht="12.75" x14ac:dyDescent="0.2">
      <c r="A96" s="3" t="s">
        <v>9</v>
      </c>
      <c r="B96" s="3" t="s">
        <v>115</v>
      </c>
      <c r="C96" s="61">
        <v>141</v>
      </c>
      <c r="D96" s="52">
        <f t="shared" si="193"/>
        <v>0.89808917197452232</v>
      </c>
      <c r="E96" s="61">
        <v>9</v>
      </c>
      <c r="F96" s="52">
        <f t="shared" si="194"/>
        <v>5.7324840764331211E-2</v>
      </c>
      <c r="G96" s="10">
        <v>7</v>
      </c>
      <c r="H96" s="12">
        <f t="shared" si="195"/>
        <v>4.4585987261146494E-2</v>
      </c>
      <c r="I96" s="13">
        <f t="shared" si="196"/>
        <v>157</v>
      </c>
      <c r="J96" s="14">
        <f t="shared" si="197"/>
        <v>9.3121019108280247</v>
      </c>
      <c r="K96" s="19">
        <f>(SUM(J94:J96)/3)</f>
        <v>8.0292363994258054</v>
      </c>
      <c r="L96" s="20" t="str">
        <f>IF(K96&lt;=3,"Ruim",IF(K96&gt;=7,"Bom","Regular"))</f>
        <v>Bom</v>
      </c>
      <c r="M96" s="20"/>
      <c r="O96" s="3" t="s">
        <v>9</v>
      </c>
      <c r="P96" s="3" t="s">
        <v>129</v>
      </c>
      <c r="Q96" s="10">
        <v>4</v>
      </c>
      <c r="R96" s="11">
        <f t="shared" si="198"/>
        <v>0.26666666666666666</v>
      </c>
      <c r="S96" s="10">
        <v>2</v>
      </c>
      <c r="T96" s="11">
        <f t="shared" si="199"/>
        <v>0.13333333333333333</v>
      </c>
      <c r="U96" s="10">
        <v>9</v>
      </c>
      <c r="V96" s="12">
        <f t="shared" si="200"/>
        <v>0.6</v>
      </c>
      <c r="W96" s="13">
        <f t="shared" si="201"/>
        <v>15</v>
      </c>
      <c r="X96" s="14">
        <f t="shared" si="202"/>
        <v>3.9333333333333331</v>
      </c>
      <c r="Y96" s="19">
        <f>(SUM(X94:X96)/3)</f>
        <v>6.5533364588216907</v>
      </c>
      <c r="Z96" s="20" t="str">
        <f>IF(Y96&lt;=3,"Ruim",IF(Y96&gt;=7,"Bom","Regular"))</f>
        <v>Regular</v>
      </c>
      <c r="AA96" s="20"/>
    </row>
    <row r="97" spans="1:27" ht="15.75" customHeight="1" x14ac:dyDescent="0.2">
      <c r="D97" s="57"/>
      <c r="F97" s="57"/>
    </row>
    <row r="98" spans="1:27" ht="12.75" x14ac:dyDescent="0.2">
      <c r="A98" s="3" t="s">
        <v>3</v>
      </c>
      <c r="B98" s="4">
        <v>42765</v>
      </c>
      <c r="C98" s="55" t="s">
        <v>4</v>
      </c>
      <c r="D98" s="56"/>
      <c r="E98" s="65" t="s">
        <v>5</v>
      </c>
      <c r="F98" s="56"/>
      <c r="G98" s="46" t="s">
        <v>7</v>
      </c>
      <c r="H98" s="44"/>
      <c r="I98" s="7" t="s">
        <v>10</v>
      </c>
      <c r="J98" s="7" t="s">
        <v>11</v>
      </c>
      <c r="K98" s="40" t="s">
        <v>12</v>
      </c>
      <c r="L98" s="41"/>
      <c r="M98" s="8" t="s">
        <v>13</v>
      </c>
      <c r="O98" s="3" t="s">
        <v>3</v>
      </c>
      <c r="P98" s="4">
        <v>42765</v>
      </c>
      <c r="Q98" s="43" t="s">
        <v>4</v>
      </c>
      <c r="R98" s="44"/>
      <c r="S98" s="45" t="s">
        <v>5</v>
      </c>
      <c r="T98" s="44"/>
      <c r="U98" s="46" t="s">
        <v>7</v>
      </c>
      <c r="V98" s="44"/>
      <c r="W98" s="7" t="s">
        <v>10</v>
      </c>
      <c r="X98" s="7" t="s">
        <v>11</v>
      </c>
      <c r="Y98" s="40" t="s">
        <v>12</v>
      </c>
      <c r="Z98" s="41"/>
      <c r="AA98" s="8" t="s">
        <v>13</v>
      </c>
    </row>
    <row r="99" spans="1:27" ht="12.75" x14ac:dyDescent="0.2">
      <c r="A99" s="3" t="s">
        <v>6</v>
      </c>
      <c r="B99" s="3" t="s">
        <v>14</v>
      </c>
      <c r="C99" s="61">
        <v>252</v>
      </c>
      <c r="D99" s="52">
        <f t="shared" ref="D99:D101" si="204">(C99/I99)</f>
        <v>0.88421052631578945</v>
      </c>
      <c r="E99" s="61">
        <v>23</v>
      </c>
      <c r="F99" s="52">
        <f t="shared" ref="F99:F101" si="205">E99/I99</f>
        <v>8.0701754385964913E-2</v>
      </c>
      <c r="G99" s="10">
        <v>10</v>
      </c>
      <c r="H99" s="12">
        <f t="shared" ref="H99:H101" si="206">G99/I99</f>
        <v>3.5087719298245612E-2</v>
      </c>
      <c r="I99" s="13">
        <f t="shared" ref="I99:I101" si="207">SUM(C99+E99+G99)</f>
        <v>285</v>
      </c>
      <c r="J99" s="14">
        <f t="shared" ref="J99:J101" si="208">((C99*10)+(E99*5)+(G99*1))/I99</f>
        <v>9.2807017543859658</v>
      </c>
      <c r="K99" s="15">
        <f>SUM(I99:I101)</f>
        <v>623</v>
      </c>
      <c r="L99" s="16">
        <f>K99/M99</f>
        <v>0.2413793103448276</v>
      </c>
      <c r="M99" s="17">
        <v>2581</v>
      </c>
      <c r="O99" s="3" t="s">
        <v>6</v>
      </c>
      <c r="P99" s="3" t="s">
        <v>16</v>
      </c>
      <c r="Q99" s="10">
        <v>16</v>
      </c>
      <c r="R99" s="11">
        <f t="shared" ref="R99:R101" si="209">(Q99/W99)</f>
        <v>0.84210526315789469</v>
      </c>
      <c r="S99" s="10">
        <v>3</v>
      </c>
      <c r="T99" s="11">
        <f t="shared" ref="T99:T101" si="210">S99/W99</f>
        <v>0.15789473684210525</v>
      </c>
      <c r="U99" s="10">
        <v>0</v>
      </c>
      <c r="V99" s="12">
        <f t="shared" ref="V99:V101" si="211">U99/W99</f>
        <v>0</v>
      </c>
      <c r="W99" s="13">
        <f t="shared" ref="W99:W101" si="212">SUM(Q99+S99+U99)</f>
        <v>19</v>
      </c>
      <c r="X99" s="14">
        <f t="shared" ref="X99:X101" si="213">((Q99*10)+(S99*5)+(U99*1))/W99</f>
        <v>9.2105263157894743</v>
      </c>
      <c r="Y99" s="15">
        <f>SUM(W99:W101)</f>
        <v>86</v>
      </c>
      <c r="Z99" s="16">
        <f>Y99/AA99</f>
        <v>0.19239373601789708</v>
      </c>
      <c r="AA99" s="17">
        <v>447</v>
      </c>
    </row>
    <row r="100" spans="1:27" ht="12.75" x14ac:dyDescent="0.2">
      <c r="A100" s="3" t="s">
        <v>8</v>
      </c>
      <c r="B100" s="3" t="s">
        <v>62</v>
      </c>
      <c r="C100" s="61">
        <v>83</v>
      </c>
      <c r="D100" s="52">
        <f t="shared" si="204"/>
        <v>0.36244541484716158</v>
      </c>
      <c r="E100" s="61">
        <v>136</v>
      </c>
      <c r="F100" s="52">
        <f t="shared" si="205"/>
        <v>0.59388646288209612</v>
      </c>
      <c r="G100" s="10">
        <v>10</v>
      </c>
      <c r="H100" s="12">
        <f t="shared" si="206"/>
        <v>4.3668122270742356E-2</v>
      </c>
      <c r="I100" s="13">
        <f t="shared" si="207"/>
        <v>229</v>
      </c>
      <c r="J100" s="14">
        <f t="shared" si="208"/>
        <v>6.6375545851528388</v>
      </c>
      <c r="K100" s="42" t="s">
        <v>17</v>
      </c>
      <c r="L100" s="41"/>
      <c r="M100" s="41"/>
      <c r="O100" s="3" t="s">
        <v>8</v>
      </c>
      <c r="P100" s="3" t="s">
        <v>68</v>
      </c>
      <c r="Q100" s="10">
        <v>18</v>
      </c>
      <c r="R100" s="11">
        <f t="shared" si="209"/>
        <v>0.27692307692307694</v>
      </c>
      <c r="S100" s="10">
        <v>27</v>
      </c>
      <c r="T100" s="11">
        <f t="shared" si="210"/>
        <v>0.41538461538461541</v>
      </c>
      <c r="U100" s="10">
        <v>20</v>
      </c>
      <c r="V100" s="12">
        <f t="shared" si="211"/>
        <v>0.30769230769230771</v>
      </c>
      <c r="W100" s="13">
        <f t="shared" si="212"/>
        <v>65</v>
      </c>
      <c r="X100" s="14">
        <f t="shared" si="213"/>
        <v>5.1538461538461542</v>
      </c>
      <c r="Y100" s="42" t="s">
        <v>17</v>
      </c>
      <c r="Z100" s="41"/>
      <c r="AA100" s="41"/>
    </row>
    <row r="101" spans="1:27" ht="12.75" x14ac:dyDescent="0.2">
      <c r="A101" s="3" t="s">
        <v>9</v>
      </c>
      <c r="B101" s="3" t="s">
        <v>103</v>
      </c>
      <c r="C101" s="61">
        <v>64</v>
      </c>
      <c r="D101" s="52">
        <f t="shared" si="204"/>
        <v>0.58715596330275233</v>
      </c>
      <c r="E101" s="61">
        <v>25</v>
      </c>
      <c r="F101" s="52">
        <f t="shared" si="205"/>
        <v>0.22935779816513763</v>
      </c>
      <c r="G101" s="10">
        <v>20</v>
      </c>
      <c r="H101" s="12">
        <f t="shared" si="206"/>
        <v>0.1834862385321101</v>
      </c>
      <c r="I101" s="13">
        <f t="shared" si="207"/>
        <v>109</v>
      </c>
      <c r="J101" s="14">
        <f t="shared" si="208"/>
        <v>7.2018348623853212</v>
      </c>
      <c r="K101" s="19">
        <f>(SUM(J99:J101)/3)</f>
        <v>7.7066970673080419</v>
      </c>
      <c r="L101" s="20" t="str">
        <f>IF(K101&lt;=3,"Ruim",IF(K101&gt;=7,"Bom","Regular"))</f>
        <v>Bom</v>
      </c>
      <c r="M101" s="20"/>
      <c r="O101" s="3" t="s">
        <v>9</v>
      </c>
      <c r="P101" s="3" t="s">
        <v>74</v>
      </c>
      <c r="Q101" s="10">
        <v>1</v>
      </c>
      <c r="R101" s="11">
        <f t="shared" si="209"/>
        <v>0.5</v>
      </c>
      <c r="S101" s="10">
        <v>1</v>
      </c>
      <c r="T101" s="11">
        <f t="shared" si="210"/>
        <v>0.5</v>
      </c>
      <c r="U101" s="10">
        <v>0</v>
      </c>
      <c r="V101" s="12">
        <f t="shared" si="211"/>
        <v>0</v>
      </c>
      <c r="W101" s="13">
        <f t="shared" si="212"/>
        <v>2</v>
      </c>
      <c r="X101" s="14">
        <f t="shared" si="213"/>
        <v>7.5</v>
      </c>
      <c r="Y101" s="19">
        <f>(SUM(X99:X101)/3)</f>
        <v>7.2881241565452095</v>
      </c>
      <c r="Z101" s="20" t="str">
        <f>IF(Y101&lt;=3,"Ruim",IF(Y101&gt;=7,"Bom","Regular"))</f>
        <v>Bom</v>
      </c>
      <c r="AA101" s="20"/>
    </row>
    <row r="102" spans="1:27" ht="12.75" x14ac:dyDescent="0.2">
      <c r="A102" s="5"/>
      <c r="B102" s="5"/>
      <c r="C102" s="62"/>
      <c r="D102" s="54"/>
      <c r="E102" s="62"/>
      <c r="F102" s="54"/>
      <c r="G102" s="5"/>
    </row>
    <row r="103" spans="1:27" ht="12.75" x14ac:dyDescent="0.2">
      <c r="A103" s="6" t="s">
        <v>3</v>
      </c>
      <c r="B103" s="9">
        <v>42766</v>
      </c>
      <c r="C103" s="55" t="s">
        <v>4</v>
      </c>
      <c r="D103" s="56"/>
      <c r="E103" s="65" t="s">
        <v>5</v>
      </c>
      <c r="F103" s="56"/>
      <c r="G103" s="46" t="s">
        <v>7</v>
      </c>
      <c r="H103" s="44"/>
      <c r="I103" s="7" t="s">
        <v>10</v>
      </c>
      <c r="J103" s="7" t="s">
        <v>11</v>
      </c>
      <c r="K103" s="40" t="s">
        <v>12</v>
      </c>
      <c r="L103" s="41"/>
      <c r="M103" s="8" t="s">
        <v>13</v>
      </c>
      <c r="O103" s="6" t="s">
        <v>3</v>
      </c>
      <c r="P103" s="9">
        <v>42766</v>
      </c>
      <c r="Q103" s="43" t="s">
        <v>4</v>
      </c>
      <c r="R103" s="44"/>
      <c r="S103" s="45" t="s">
        <v>5</v>
      </c>
      <c r="T103" s="44"/>
      <c r="U103" s="46" t="s">
        <v>7</v>
      </c>
      <c r="V103" s="44"/>
      <c r="W103" s="7" t="s">
        <v>10</v>
      </c>
      <c r="X103" s="7" t="s">
        <v>11</v>
      </c>
      <c r="Y103" s="40" t="s">
        <v>12</v>
      </c>
      <c r="Z103" s="41"/>
      <c r="AA103" s="8" t="s">
        <v>13</v>
      </c>
    </row>
    <row r="104" spans="1:27" ht="12.75" x14ac:dyDescent="0.2">
      <c r="A104" s="3" t="s">
        <v>6</v>
      </c>
      <c r="B104" s="3" t="s">
        <v>15</v>
      </c>
      <c r="C104" s="61">
        <v>257</v>
      </c>
      <c r="D104" s="52">
        <f t="shared" ref="D104:D106" si="214">(C104/I104)</f>
        <v>0.52129817444219062</v>
      </c>
      <c r="E104" s="61">
        <v>213</v>
      </c>
      <c r="F104" s="52">
        <f t="shared" ref="F104:F106" si="215">E104/I104</f>
        <v>0.43204868154158216</v>
      </c>
      <c r="G104" s="10">
        <v>23</v>
      </c>
      <c r="H104" s="12">
        <f t="shared" ref="H104:H106" si="216">G104/I104</f>
        <v>4.665314401622718E-2</v>
      </c>
      <c r="I104" s="13">
        <f t="shared" ref="I104:I106" si="217">SUM(C104+E104+G104)</f>
        <v>493</v>
      </c>
      <c r="J104" s="14">
        <f t="shared" ref="J104:J106" si="218">((C104*10)+(E104*5)+(G104*1))/I104</f>
        <v>7.4198782961460443</v>
      </c>
      <c r="K104" s="15">
        <f>SUM(I104:I106)</f>
        <v>1126</v>
      </c>
      <c r="L104" s="16">
        <f>K104/M104</f>
        <v>0.78194444444444444</v>
      </c>
      <c r="M104" s="17">
        <v>1440</v>
      </c>
      <c r="O104" s="3" t="s">
        <v>6</v>
      </c>
      <c r="P104" s="3" t="s">
        <v>21</v>
      </c>
      <c r="Q104" s="10">
        <v>23</v>
      </c>
      <c r="R104" s="11">
        <f t="shared" ref="R104:R106" si="219">(Q104/W104)</f>
        <v>0.7931034482758621</v>
      </c>
      <c r="S104" s="10">
        <v>2</v>
      </c>
      <c r="T104" s="11">
        <f t="shared" ref="T104:T106" si="220">S104/W104</f>
        <v>6.8965517241379309E-2</v>
      </c>
      <c r="U104" s="10">
        <v>4</v>
      </c>
      <c r="V104" s="12">
        <f t="shared" ref="V104:V106" si="221">U104/W104</f>
        <v>0.13793103448275862</v>
      </c>
      <c r="W104" s="13">
        <f t="shared" ref="W104:W106" si="222">SUM(Q104+S104+U104)</f>
        <v>29</v>
      </c>
      <c r="X104" s="14">
        <f t="shared" ref="X104:X106" si="223">((Q104*10)+(S104*5)+(U104*1))/W104</f>
        <v>8.4137931034482758</v>
      </c>
      <c r="Y104" s="15">
        <f>SUM(W104:W106)</f>
        <v>42</v>
      </c>
      <c r="Z104" s="16">
        <f>Y104/AA104</f>
        <v>9.9762470308788598E-2</v>
      </c>
      <c r="AA104" s="17">
        <v>421</v>
      </c>
    </row>
    <row r="105" spans="1:27" ht="12.75" x14ac:dyDescent="0.2">
      <c r="A105" s="3" t="s">
        <v>8</v>
      </c>
      <c r="B105" s="3" t="s">
        <v>137</v>
      </c>
      <c r="C105" s="61">
        <v>84</v>
      </c>
      <c r="D105" s="52">
        <f t="shared" si="214"/>
        <v>0.3146067415730337</v>
      </c>
      <c r="E105" s="61">
        <v>54</v>
      </c>
      <c r="F105" s="52">
        <f t="shared" si="215"/>
        <v>0.20224719101123595</v>
      </c>
      <c r="G105" s="10">
        <v>129</v>
      </c>
      <c r="H105" s="12">
        <f t="shared" si="216"/>
        <v>0.48314606741573035</v>
      </c>
      <c r="I105" s="13">
        <f t="shared" si="217"/>
        <v>267</v>
      </c>
      <c r="J105" s="14">
        <f t="shared" si="218"/>
        <v>4.6404494382022472</v>
      </c>
      <c r="K105" s="42" t="s">
        <v>17</v>
      </c>
      <c r="L105" s="41"/>
      <c r="M105" s="41"/>
      <c r="O105" s="3" t="s">
        <v>8</v>
      </c>
      <c r="P105" s="3" t="s">
        <v>24</v>
      </c>
      <c r="Q105" s="10">
        <v>0</v>
      </c>
      <c r="R105" s="11">
        <f t="shared" si="219"/>
        <v>0</v>
      </c>
      <c r="S105" s="10">
        <v>5</v>
      </c>
      <c r="T105" s="11">
        <f t="shared" si="220"/>
        <v>0.55555555555555558</v>
      </c>
      <c r="U105" s="10">
        <v>4</v>
      </c>
      <c r="V105" s="12">
        <f t="shared" si="221"/>
        <v>0.44444444444444442</v>
      </c>
      <c r="W105" s="13">
        <f t="shared" si="222"/>
        <v>9</v>
      </c>
      <c r="X105" s="14">
        <f t="shared" si="223"/>
        <v>3.2222222222222223</v>
      </c>
      <c r="Y105" s="42" t="s">
        <v>17</v>
      </c>
      <c r="Z105" s="41"/>
      <c r="AA105" s="41"/>
    </row>
    <row r="106" spans="1:27" ht="12.75" x14ac:dyDescent="0.2">
      <c r="A106" s="3" t="s">
        <v>9</v>
      </c>
      <c r="B106" s="3" t="s">
        <v>25</v>
      </c>
      <c r="C106" s="61">
        <v>58</v>
      </c>
      <c r="D106" s="52">
        <f t="shared" si="214"/>
        <v>0.15846994535519127</v>
      </c>
      <c r="E106" s="61">
        <v>31</v>
      </c>
      <c r="F106" s="52">
        <f t="shared" si="215"/>
        <v>8.4699453551912565E-2</v>
      </c>
      <c r="G106" s="10">
        <v>277</v>
      </c>
      <c r="H106" s="12">
        <f t="shared" si="216"/>
        <v>0.75683060109289613</v>
      </c>
      <c r="I106" s="13">
        <f t="shared" si="217"/>
        <v>366</v>
      </c>
      <c r="J106" s="14">
        <f t="shared" si="218"/>
        <v>2.7650273224043715</v>
      </c>
      <c r="K106" s="19">
        <f>(SUM(J104:J106)/3)</f>
        <v>4.9417850189175541</v>
      </c>
      <c r="L106" s="20" t="str">
        <f>IF(K106&lt;=3,"Ruim",IF(K106&gt;=7,"Bom","Regular"))</f>
        <v>Regular</v>
      </c>
      <c r="M106" s="20"/>
      <c r="O106" s="3" t="s">
        <v>9</v>
      </c>
      <c r="P106" s="3" t="s">
        <v>27</v>
      </c>
      <c r="Q106" s="10">
        <v>3</v>
      </c>
      <c r="R106" s="11">
        <f t="shared" si="219"/>
        <v>0.75</v>
      </c>
      <c r="S106" s="10">
        <v>0</v>
      </c>
      <c r="T106" s="11">
        <f t="shared" si="220"/>
        <v>0</v>
      </c>
      <c r="U106" s="10">
        <v>1</v>
      </c>
      <c r="V106" s="12">
        <f t="shared" si="221"/>
        <v>0.25</v>
      </c>
      <c r="W106" s="13">
        <f t="shared" si="222"/>
        <v>4</v>
      </c>
      <c r="X106" s="14">
        <f t="shared" si="223"/>
        <v>7.75</v>
      </c>
      <c r="Y106" s="19">
        <f>(SUM(X104:X106)/3)</f>
        <v>6.4620051085568333</v>
      </c>
      <c r="Z106" s="20" t="str">
        <f>IF(Y106&lt;=3,"Ruim",IF(Y106&gt;=7,"Bom","Regular"))</f>
        <v>Regular</v>
      </c>
      <c r="AA106" s="20"/>
    </row>
    <row r="107" spans="1:27" ht="12.75" x14ac:dyDescent="0.2">
      <c r="A107" s="5"/>
      <c r="B107" s="5"/>
      <c r="C107" s="62"/>
      <c r="D107" s="5"/>
      <c r="E107" s="62"/>
      <c r="F107" s="5"/>
      <c r="G107" s="5"/>
    </row>
  </sheetData>
  <mergeCells count="213">
    <mergeCell ref="E83:F83"/>
    <mergeCell ref="B2:M2"/>
    <mergeCell ref="P2:AA2"/>
    <mergeCell ref="Y100:AA100"/>
    <mergeCell ref="Y105:AA105"/>
    <mergeCell ref="Y103:Z103"/>
    <mergeCell ref="C103:D103"/>
    <mergeCell ref="E103:F103"/>
    <mergeCell ref="E98:F98"/>
    <mergeCell ref="C98:D98"/>
    <mergeCell ref="U53:V53"/>
    <mergeCell ref="S53:T53"/>
    <mergeCell ref="Y58:Z58"/>
    <mergeCell ref="Y55:AA55"/>
    <mergeCell ref="E53:F53"/>
    <mergeCell ref="K55:M55"/>
    <mergeCell ref="C53:D53"/>
    <mergeCell ref="K53:L53"/>
    <mergeCell ref="E58:F58"/>
    <mergeCell ref="C58:D58"/>
    <mergeCell ref="G53:H53"/>
    <mergeCell ref="K70:M70"/>
    <mergeCell ref="E88:F88"/>
    <mergeCell ref="C88:D88"/>
    <mergeCell ref="E93:F93"/>
    <mergeCell ref="C93:D93"/>
    <mergeCell ref="C83:D83"/>
    <mergeCell ref="Y18:Z18"/>
    <mergeCell ref="U18:V18"/>
    <mergeCell ref="U23:V23"/>
    <mergeCell ref="G58:H58"/>
    <mergeCell ref="K58:L58"/>
    <mergeCell ref="C68:D68"/>
    <mergeCell ref="E68:F68"/>
    <mergeCell ref="K73:L73"/>
    <mergeCell ref="C78:D78"/>
    <mergeCell ref="E78:F78"/>
    <mergeCell ref="E73:F73"/>
    <mergeCell ref="C73:D73"/>
    <mergeCell ref="Q48:R48"/>
    <mergeCell ref="S48:T48"/>
    <mergeCell ref="Q63:R63"/>
    <mergeCell ref="S73:T73"/>
    <mergeCell ref="S68:T68"/>
    <mergeCell ref="Q68:R68"/>
    <mergeCell ref="U73:V73"/>
    <mergeCell ref="E48:F48"/>
    <mergeCell ref="C48:D48"/>
    <mergeCell ref="K50:M50"/>
    <mergeCell ref="Y20:AA20"/>
    <mergeCell ref="K43:L43"/>
    <mergeCell ref="K35:M35"/>
    <mergeCell ref="K40:M40"/>
    <mergeCell ref="K38:L38"/>
    <mergeCell ref="K23:L23"/>
    <mergeCell ref="K25:M25"/>
    <mergeCell ref="K30:M30"/>
    <mergeCell ref="K28:L28"/>
    <mergeCell ref="K20:M20"/>
    <mergeCell ref="K33:L33"/>
    <mergeCell ref="Q23:R23"/>
    <mergeCell ref="S23:T23"/>
    <mergeCell ref="Q28:R28"/>
    <mergeCell ref="Q38:R38"/>
    <mergeCell ref="Q33:R33"/>
    <mergeCell ref="S38:T38"/>
    <mergeCell ref="S28:T28"/>
    <mergeCell ref="U38:V38"/>
    <mergeCell ref="U28:V28"/>
    <mergeCell ref="Y28:Z28"/>
    <mergeCell ref="Y25:AA25"/>
    <mergeCell ref="Y23:Z23"/>
    <mergeCell ref="Y50:AA50"/>
    <mergeCell ref="Y45:AA45"/>
    <mergeCell ref="Y33:Z33"/>
    <mergeCell ref="Y35:AA35"/>
    <mergeCell ref="Y38:Z38"/>
    <mergeCell ref="Y40:AA40"/>
    <mergeCell ref="Y48:Z48"/>
    <mergeCell ref="Y63:Z63"/>
    <mergeCell ref="Y68:Z68"/>
    <mergeCell ref="Y98:Z98"/>
    <mergeCell ref="Y95:AA95"/>
    <mergeCell ref="Y60:AA60"/>
    <mergeCell ref="Y85:AA85"/>
    <mergeCell ref="Y65:AA65"/>
    <mergeCell ref="Y90:AA90"/>
    <mergeCell ref="Y30:AA30"/>
    <mergeCell ref="K80:M80"/>
    <mergeCell ref="K85:M85"/>
    <mergeCell ref="K95:M95"/>
    <mergeCell ref="G78:H78"/>
    <mergeCell ref="Y93:Z93"/>
    <mergeCell ref="Y83:Z83"/>
    <mergeCell ref="Y88:Z88"/>
    <mergeCell ref="Y70:AA70"/>
    <mergeCell ref="Y73:Z73"/>
    <mergeCell ref="Y75:AA75"/>
    <mergeCell ref="Y80:AA80"/>
    <mergeCell ref="Y78:Z78"/>
    <mergeCell ref="G88:H88"/>
    <mergeCell ref="K88:L88"/>
    <mergeCell ref="K83:L83"/>
    <mergeCell ref="G83:H83"/>
    <mergeCell ref="Q83:R83"/>
    <mergeCell ref="U83:V83"/>
    <mergeCell ref="S83:T83"/>
    <mergeCell ref="K100:M100"/>
    <mergeCell ref="K105:M105"/>
    <mergeCell ref="K103:L103"/>
    <mergeCell ref="G93:H93"/>
    <mergeCell ref="Q73:R73"/>
    <mergeCell ref="G73:H73"/>
    <mergeCell ref="S103:T103"/>
    <mergeCell ref="U103:V103"/>
    <mergeCell ref="S88:T88"/>
    <mergeCell ref="S93:T93"/>
    <mergeCell ref="Q93:R93"/>
    <mergeCell ref="U93:V93"/>
    <mergeCell ref="Q88:R88"/>
    <mergeCell ref="U88:V88"/>
    <mergeCell ref="Q98:R98"/>
    <mergeCell ref="S98:T98"/>
    <mergeCell ref="K98:L98"/>
    <mergeCell ref="U98:V98"/>
    <mergeCell ref="G98:H98"/>
    <mergeCell ref="G103:H103"/>
    <mergeCell ref="Q103:R103"/>
    <mergeCell ref="K78:L78"/>
    <mergeCell ref="K75:M75"/>
    <mergeCell ref="Q78:R78"/>
    <mergeCell ref="S78:T78"/>
    <mergeCell ref="U78:V78"/>
    <mergeCell ref="K93:L93"/>
    <mergeCell ref="K90:M90"/>
    <mergeCell ref="K68:L68"/>
    <mergeCell ref="U68:V68"/>
    <mergeCell ref="K63:L63"/>
    <mergeCell ref="U63:V63"/>
    <mergeCell ref="G68:H68"/>
    <mergeCell ref="C63:D63"/>
    <mergeCell ref="E63:F63"/>
    <mergeCell ref="G63:H63"/>
    <mergeCell ref="K65:M65"/>
    <mergeCell ref="S63:T63"/>
    <mergeCell ref="A1:AA1"/>
    <mergeCell ref="Y5:AA5"/>
    <mergeCell ref="Y10:AA10"/>
    <mergeCell ref="Y15:AA15"/>
    <mergeCell ref="S3:T3"/>
    <mergeCell ref="Y3:Z3"/>
    <mergeCell ref="U3:V3"/>
    <mergeCell ref="Q13:R13"/>
    <mergeCell ref="S13:T13"/>
    <mergeCell ref="Y8:Z8"/>
    <mergeCell ref="U8:V8"/>
    <mergeCell ref="K13:L13"/>
    <mergeCell ref="K10:M10"/>
    <mergeCell ref="K15:M15"/>
    <mergeCell ref="S8:T8"/>
    <mergeCell ref="Q8:R8"/>
    <mergeCell ref="U13:V13"/>
    <mergeCell ref="Y13:Z13"/>
    <mergeCell ref="E33:F33"/>
    <mergeCell ref="U33:V33"/>
    <mergeCell ref="S33:T33"/>
    <mergeCell ref="E8:F8"/>
    <mergeCell ref="C8:D8"/>
    <mergeCell ref="Q3:R3"/>
    <mergeCell ref="K3:L3"/>
    <mergeCell ref="K8:L8"/>
    <mergeCell ref="K5:M5"/>
    <mergeCell ref="K18:L18"/>
    <mergeCell ref="Q18:R18"/>
    <mergeCell ref="S18:T18"/>
    <mergeCell ref="U58:V58"/>
    <mergeCell ref="S58:T58"/>
    <mergeCell ref="K48:L48"/>
    <mergeCell ref="G48:H48"/>
    <mergeCell ref="Q58:R58"/>
    <mergeCell ref="Y43:Z43"/>
    <mergeCell ref="U43:V43"/>
    <mergeCell ref="K60:M60"/>
    <mergeCell ref="Y53:Z53"/>
    <mergeCell ref="Q53:R53"/>
    <mergeCell ref="S43:T43"/>
    <mergeCell ref="Q43:R43"/>
    <mergeCell ref="K45:M45"/>
    <mergeCell ref="U48:V48"/>
    <mergeCell ref="G43:H43"/>
    <mergeCell ref="G38:H38"/>
    <mergeCell ref="C3:D3"/>
    <mergeCell ref="E3:F3"/>
    <mergeCell ref="G3:H3"/>
    <mergeCell ref="G18:H18"/>
    <mergeCell ref="G28:H28"/>
    <mergeCell ref="C28:D28"/>
    <mergeCell ref="E28:F28"/>
    <mergeCell ref="E38:F38"/>
    <mergeCell ref="C38:D38"/>
    <mergeCell ref="C18:D18"/>
    <mergeCell ref="E18:F18"/>
    <mergeCell ref="E43:F43"/>
    <mergeCell ref="C43:D43"/>
    <mergeCell ref="E13:F13"/>
    <mergeCell ref="G13:H13"/>
    <mergeCell ref="C13:D13"/>
    <mergeCell ref="C23:D23"/>
    <mergeCell ref="G8:H8"/>
    <mergeCell ref="G23:H23"/>
    <mergeCell ref="E23:F23"/>
    <mergeCell ref="G33:H33"/>
    <mergeCell ref="C33:D33"/>
  </mergeCells>
  <printOptions horizontalCentered="1" gridLines="1"/>
  <pageMargins left="0.7" right="0.7" top="0.75" bottom="0.75" header="0" footer="0"/>
  <pageSetup paperSize="9" fitToHeight="0" pageOrder="overThenDown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workbookViewId="0">
      <selection activeCell="K81" sqref="K81:O83"/>
    </sheetView>
  </sheetViews>
  <sheetFormatPr defaultRowHeight="12.75" x14ac:dyDescent="0.2"/>
  <cols>
    <col min="1" max="1" width="10.42578125" bestFit="1" customWidth="1"/>
    <col min="2" max="2" width="9.85546875" bestFit="1" customWidth="1"/>
    <col min="3" max="3" width="33.140625" customWidth="1"/>
    <col min="9" max="9" width="10.42578125" bestFit="1" customWidth="1"/>
    <col min="10" max="10" width="9.85546875" bestFit="1" customWidth="1"/>
    <col min="11" max="11" width="27.140625" customWidth="1"/>
    <col min="13" max="13" width="12" customWidth="1"/>
  </cols>
  <sheetData>
    <row r="1" spans="1:15" ht="14.25" thickTop="1" thickBot="1" x14ac:dyDescent="0.25">
      <c r="A1" s="93" t="s">
        <v>291</v>
      </c>
      <c r="B1" s="94"/>
      <c r="C1" s="94"/>
      <c r="D1" s="94"/>
      <c r="E1" s="94"/>
      <c r="F1" s="94"/>
      <c r="G1" s="94"/>
      <c r="I1" s="93" t="s">
        <v>299</v>
      </c>
      <c r="J1" s="94"/>
      <c r="K1" s="94"/>
      <c r="L1" s="94"/>
      <c r="M1" s="94"/>
      <c r="N1" s="94"/>
      <c r="O1" s="94"/>
    </row>
    <row r="2" spans="1:15" ht="14.25" customHeight="1" thickTop="1" thickBot="1" x14ac:dyDescent="0.25">
      <c r="A2" s="95" t="s">
        <v>244</v>
      </c>
      <c r="B2" s="146" t="s">
        <v>245</v>
      </c>
      <c r="C2" s="148" t="s">
        <v>246</v>
      </c>
      <c r="D2" s="151" t="s">
        <v>247</v>
      </c>
      <c r="E2" s="152"/>
      <c r="F2" s="152"/>
      <c r="G2" s="153"/>
      <c r="I2" s="95" t="s">
        <v>244</v>
      </c>
      <c r="J2" s="98" t="s">
        <v>245</v>
      </c>
      <c r="K2" s="98" t="s">
        <v>246</v>
      </c>
      <c r="L2" s="100" t="s">
        <v>247</v>
      </c>
      <c r="M2" s="101"/>
      <c r="N2" s="102"/>
      <c r="O2" s="98" t="s">
        <v>11</v>
      </c>
    </row>
    <row r="3" spans="1:15" ht="26.25" thickBot="1" x14ac:dyDescent="0.25">
      <c r="A3" s="96"/>
      <c r="B3" s="147"/>
      <c r="C3" s="149"/>
      <c r="D3" s="133" t="s">
        <v>5</v>
      </c>
      <c r="E3" s="133" t="s">
        <v>248</v>
      </c>
      <c r="F3" s="133" t="s">
        <v>7</v>
      </c>
      <c r="G3" s="133" t="s">
        <v>11</v>
      </c>
      <c r="I3" s="96"/>
      <c r="J3" s="99"/>
      <c r="K3" s="99"/>
      <c r="L3" s="79" t="s">
        <v>5</v>
      </c>
      <c r="M3" s="79" t="s">
        <v>248</v>
      </c>
      <c r="N3" s="79" t="s">
        <v>7</v>
      </c>
      <c r="O3" s="99"/>
    </row>
    <row r="4" spans="1:15" ht="14.25" thickTop="1" thickBot="1" x14ac:dyDescent="0.25">
      <c r="A4" s="96"/>
      <c r="B4" s="103">
        <v>43010</v>
      </c>
      <c r="C4" s="135" t="s">
        <v>14</v>
      </c>
      <c r="D4" s="136">
        <v>0.42599999999999999</v>
      </c>
      <c r="E4" s="136">
        <v>0.32800000000000001</v>
      </c>
      <c r="F4" s="136">
        <v>0.246</v>
      </c>
      <c r="G4" s="137">
        <v>6.1</v>
      </c>
      <c r="I4" s="96"/>
      <c r="J4" s="103">
        <v>43010</v>
      </c>
      <c r="K4" s="80" t="s">
        <v>292</v>
      </c>
      <c r="L4" s="81">
        <v>0.49</v>
      </c>
      <c r="M4" s="81">
        <v>0.5</v>
      </c>
      <c r="N4" s="81">
        <v>0.01</v>
      </c>
      <c r="O4" s="84">
        <v>7.4</v>
      </c>
    </row>
    <row r="5" spans="1:15" ht="13.5" thickBot="1" x14ac:dyDescent="0.25">
      <c r="A5" s="96"/>
      <c r="B5" s="104"/>
      <c r="C5" s="135" t="s">
        <v>282</v>
      </c>
      <c r="D5" s="136">
        <v>0.70699999999999996</v>
      </c>
      <c r="E5" s="136">
        <v>0.23599999999999999</v>
      </c>
      <c r="F5" s="136">
        <v>5.7000000000000002E-2</v>
      </c>
      <c r="G5" s="138">
        <v>8.3000000000000007</v>
      </c>
      <c r="I5" s="96"/>
      <c r="J5" s="104"/>
      <c r="K5" s="80" t="s">
        <v>68</v>
      </c>
      <c r="L5" s="81">
        <v>0.51700000000000002</v>
      </c>
      <c r="M5" s="81">
        <v>0.39400000000000002</v>
      </c>
      <c r="N5" s="81">
        <v>8.8999999999999996E-2</v>
      </c>
      <c r="O5" s="84">
        <v>7.2</v>
      </c>
    </row>
    <row r="6" spans="1:15" ht="13.5" thickBot="1" x14ac:dyDescent="0.25">
      <c r="A6" s="96"/>
      <c r="B6" s="106"/>
      <c r="C6" s="135" t="s">
        <v>42</v>
      </c>
      <c r="D6" s="136">
        <v>0.25</v>
      </c>
      <c r="E6" s="136">
        <v>0.46100000000000002</v>
      </c>
      <c r="F6" s="136">
        <v>0.28899999999999998</v>
      </c>
      <c r="G6" s="137">
        <v>5.0999999999999996</v>
      </c>
      <c r="I6" s="96"/>
      <c r="J6" s="105"/>
      <c r="K6" s="80" t="s">
        <v>131</v>
      </c>
      <c r="L6" s="81">
        <v>0.128</v>
      </c>
      <c r="M6" s="81">
        <v>0.123</v>
      </c>
      <c r="N6" s="81">
        <v>0.749</v>
      </c>
      <c r="O6" s="91">
        <v>2.6</v>
      </c>
    </row>
    <row r="7" spans="1:15" ht="14.25" thickTop="1" thickBot="1" x14ac:dyDescent="0.25">
      <c r="A7" s="96"/>
      <c r="B7" s="107">
        <v>43011</v>
      </c>
      <c r="C7" s="135" t="s">
        <v>15</v>
      </c>
      <c r="D7" s="136">
        <v>0.503</v>
      </c>
      <c r="E7" s="136">
        <v>0.253</v>
      </c>
      <c r="F7" s="136">
        <v>0.24299999999999999</v>
      </c>
      <c r="G7" s="137">
        <v>6.5</v>
      </c>
      <c r="I7" s="96"/>
      <c r="J7" s="103">
        <v>43011</v>
      </c>
      <c r="K7" s="80" t="s">
        <v>293</v>
      </c>
      <c r="L7" s="81">
        <v>0.38500000000000001</v>
      </c>
      <c r="M7" s="81">
        <v>0.36399999999999999</v>
      </c>
      <c r="N7" s="81">
        <v>0.251</v>
      </c>
      <c r="O7" s="82">
        <v>5.9</v>
      </c>
    </row>
    <row r="8" spans="1:15" ht="13.5" thickBot="1" x14ac:dyDescent="0.25">
      <c r="A8" s="96"/>
      <c r="B8" s="104"/>
      <c r="C8" s="135" t="s">
        <v>114</v>
      </c>
      <c r="D8" s="136">
        <v>0.52500000000000002</v>
      </c>
      <c r="E8" s="136">
        <v>0.375</v>
      </c>
      <c r="F8" s="136">
        <v>0.1</v>
      </c>
      <c r="G8" s="137">
        <v>7.2</v>
      </c>
      <c r="I8" s="96"/>
      <c r="J8" s="104"/>
      <c r="K8" s="80" t="s">
        <v>24</v>
      </c>
      <c r="L8" s="81">
        <v>0.42599999999999999</v>
      </c>
      <c r="M8" s="81">
        <v>0.41299999999999998</v>
      </c>
      <c r="N8" s="81">
        <v>0.16</v>
      </c>
      <c r="O8" s="82">
        <v>6.5</v>
      </c>
    </row>
    <row r="9" spans="1:15" ht="13.5" thickBot="1" x14ac:dyDescent="0.25">
      <c r="A9" s="96"/>
      <c r="B9" s="106"/>
      <c r="C9" s="135" t="s">
        <v>94</v>
      </c>
      <c r="D9" s="136">
        <v>0.59099999999999997</v>
      </c>
      <c r="E9" s="136">
        <v>0.30099999999999999</v>
      </c>
      <c r="F9" s="136">
        <v>0.108</v>
      </c>
      <c r="G9" s="138">
        <v>7.5</v>
      </c>
      <c r="I9" s="96"/>
      <c r="J9" s="106"/>
      <c r="K9" s="80" t="s">
        <v>27</v>
      </c>
      <c r="L9" s="81">
        <v>0.14199999999999999</v>
      </c>
      <c r="M9" s="81">
        <v>0.13200000000000001</v>
      </c>
      <c r="N9" s="81">
        <v>0.72599999999999998</v>
      </c>
      <c r="O9" s="91">
        <v>2.8</v>
      </c>
    </row>
    <row r="10" spans="1:15" ht="13.5" thickBot="1" x14ac:dyDescent="0.25">
      <c r="A10" s="96"/>
      <c r="B10" s="107">
        <v>43012</v>
      </c>
      <c r="C10" s="135" t="s">
        <v>29</v>
      </c>
      <c r="D10" s="136">
        <v>0.65200000000000002</v>
      </c>
      <c r="E10" s="136">
        <v>0.252</v>
      </c>
      <c r="F10" s="136">
        <v>9.6000000000000002E-2</v>
      </c>
      <c r="G10" s="138">
        <v>7.9</v>
      </c>
      <c r="I10" s="96"/>
      <c r="J10" s="107">
        <v>43012</v>
      </c>
      <c r="K10" s="80" t="s">
        <v>30</v>
      </c>
      <c r="L10" s="81">
        <v>0.58699999999999997</v>
      </c>
      <c r="M10" s="81">
        <v>0.29199999999999998</v>
      </c>
      <c r="N10" s="81">
        <v>0.121</v>
      </c>
      <c r="O10" s="84">
        <v>7.5</v>
      </c>
    </row>
    <row r="11" spans="1:15" ht="13.5" thickBot="1" x14ac:dyDescent="0.25">
      <c r="A11" s="96"/>
      <c r="B11" s="104"/>
      <c r="C11" s="135" t="s">
        <v>31</v>
      </c>
      <c r="D11" s="136">
        <v>0.35799999999999998</v>
      </c>
      <c r="E11" s="136">
        <v>0.39200000000000002</v>
      </c>
      <c r="F11" s="136">
        <v>0.249</v>
      </c>
      <c r="G11" s="137">
        <v>5.8</v>
      </c>
      <c r="I11" s="96"/>
      <c r="J11" s="104"/>
      <c r="K11" s="80" t="s">
        <v>33</v>
      </c>
      <c r="L11" s="81">
        <v>0.46200000000000002</v>
      </c>
      <c r="M11" s="81">
        <v>0.35</v>
      </c>
      <c r="N11" s="81">
        <v>0.188</v>
      </c>
      <c r="O11" s="82">
        <v>6.6</v>
      </c>
    </row>
    <row r="12" spans="1:15" ht="13.5" thickBot="1" x14ac:dyDescent="0.25">
      <c r="A12" s="96"/>
      <c r="B12" s="106"/>
      <c r="C12" s="135" t="s">
        <v>26</v>
      </c>
      <c r="D12" s="136">
        <v>0.434</v>
      </c>
      <c r="E12" s="136">
        <v>0.27300000000000002</v>
      </c>
      <c r="F12" s="136">
        <v>0.29299999999999998</v>
      </c>
      <c r="G12" s="137">
        <v>6</v>
      </c>
      <c r="I12" s="96"/>
      <c r="J12" s="106"/>
      <c r="K12" s="80" t="s">
        <v>34</v>
      </c>
      <c r="L12" s="81">
        <v>0.106</v>
      </c>
      <c r="M12" s="81">
        <v>6.5000000000000002E-2</v>
      </c>
      <c r="N12" s="81">
        <v>0.82899999999999996</v>
      </c>
      <c r="O12" s="91">
        <v>2.2000000000000002</v>
      </c>
    </row>
    <row r="13" spans="1:15" ht="13.5" thickBot="1" x14ac:dyDescent="0.25">
      <c r="A13" s="96"/>
      <c r="B13" s="107">
        <v>43013</v>
      </c>
      <c r="C13" s="135" t="s">
        <v>283</v>
      </c>
      <c r="D13" s="136">
        <v>0.67800000000000005</v>
      </c>
      <c r="E13" s="136">
        <v>0.22500000000000001</v>
      </c>
      <c r="F13" s="136">
        <v>9.7000000000000003E-2</v>
      </c>
      <c r="G13" s="138">
        <v>8</v>
      </c>
      <c r="I13" s="96"/>
      <c r="J13" s="107">
        <v>43013</v>
      </c>
      <c r="K13" s="80" t="s">
        <v>138</v>
      </c>
      <c r="L13" s="81">
        <v>0.52200000000000002</v>
      </c>
      <c r="M13" s="81">
        <v>0.373</v>
      </c>
      <c r="N13" s="81">
        <v>0.104</v>
      </c>
      <c r="O13" s="84">
        <v>7.2</v>
      </c>
    </row>
    <row r="14" spans="1:15" ht="13.5" thickBot="1" x14ac:dyDescent="0.25">
      <c r="A14" s="96"/>
      <c r="B14" s="104"/>
      <c r="C14" s="135" t="s">
        <v>261</v>
      </c>
      <c r="D14" s="136">
        <v>0.375</v>
      </c>
      <c r="E14" s="136">
        <v>0.42399999999999999</v>
      </c>
      <c r="F14" s="136">
        <v>0.20100000000000001</v>
      </c>
      <c r="G14" s="137">
        <v>6.1</v>
      </c>
      <c r="I14" s="96"/>
      <c r="J14" s="104"/>
      <c r="K14" s="80" t="s">
        <v>233</v>
      </c>
      <c r="L14" s="81">
        <v>0.39900000000000002</v>
      </c>
      <c r="M14" s="81">
        <v>0.55300000000000005</v>
      </c>
      <c r="N14" s="81">
        <v>4.8000000000000001E-2</v>
      </c>
      <c r="O14" s="82">
        <v>6.8</v>
      </c>
    </row>
    <row r="15" spans="1:15" ht="13.5" thickBot="1" x14ac:dyDescent="0.25">
      <c r="A15" s="96"/>
      <c r="B15" s="106"/>
      <c r="C15" s="135" t="s">
        <v>259</v>
      </c>
      <c r="D15" s="136">
        <v>0.63500000000000001</v>
      </c>
      <c r="E15" s="136">
        <v>0.14499999999999999</v>
      </c>
      <c r="F15" s="136">
        <v>0.22</v>
      </c>
      <c r="G15" s="137">
        <v>7.3</v>
      </c>
      <c r="I15" s="96"/>
      <c r="J15" s="106"/>
      <c r="K15" s="80" t="s">
        <v>57</v>
      </c>
      <c r="L15" s="81">
        <v>0.49199999999999999</v>
      </c>
      <c r="M15" s="81">
        <v>0.14399999999999999</v>
      </c>
      <c r="N15" s="81">
        <v>0.36399999999999999</v>
      </c>
      <c r="O15" s="82">
        <v>6</v>
      </c>
    </row>
    <row r="16" spans="1:15" ht="13.5" thickBot="1" x14ac:dyDescent="0.25">
      <c r="A16" s="96"/>
      <c r="B16" s="107">
        <v>43014</v>
      </c>
      <c r="C16" s="135" t="s">
        <v>284</v>
      </c>
      <c r="D16" s="136">
        <v>0.48</v>
      </c>
      <c r="E16" s="136">
        <v>0.19600000000000001</v>
      </c>
      <c r="F16" s="136">
        <v>0.32400000000000001</v>
      </c>
      <c r="G16" s="137">
        <v>6.1</v>
      </c>
      <c r="I16" s="96"/>
      <c r="J16" s="107">
        <v>43014</v>
      </c>
      <c r="K16" s="80" t="s">
        <v>294</v>
      </c>
      <c r="L16" s="81">
        <v>0.55900000000000005</v>
      </c>
      <c r="M16" s="81">
        <v>0.252</v>
      </c>
      <c r="N16" s="81">
        <v>0.189</v>
      </c>
      <c r="O16" s="84">
        <v>7</v>
      </c>
    </row>
    <row r="17" spans="1:15" ht="13.5" thickBot="1" x14ac:dyDescent="0.25">
      <c r="A17" s="96"/>
      <c r="B17" s="104"/>
      <c r="C17" s="135" t="s">
        <v>285</v>
      </c>
      <c r="D17" s="136">
        <v>0.57899999999999996</v>
      </c>
      <c r="E17" s="136">
        <v>0.20799999999999999</v>
      </c>
      <c r="F17" s="136">
        <v>0.21299999999999999</v>
      </c>
      <c r="G17" s="137">
        <v>7</v>
      </c>
      <c r="I17" s="96"/>
      <c r="J17" s="104"/>
      <c r="K17" s="80" t="s">
        <v>93</v>
      </c>
      <c r="L17" s="81">
        <v>0.16200000000000001</v>
      </c>
      <c r="M17" s="81">
        <v>0.372</v>
      </c>
      <c r="N17" s="81">
        <v>0.46600000000000003</v>
      </c>
      <c r="O17" s="82">
        <v>3.9</v>
      </c>
    </row>
    <row r="18" spans="1:15" ht="13.5" thickBot="1" x14ac:dyDescent="0.25">
      <c r="A18" s="97"/>
      <c r="B18" s="105"/>
      <c r="C18" s="140" t="s">
        <v>121</v>
      </c>
      <c r="D18" s="141">
        <v>0.34499999999999997</v>
      </c>
      <c r="E18" s="141">
        <v>0.22600000000000001</v>
      </c>
      <c r="F18" s="141">
        <v>0.42899999999999999</v>
      </c>
      <c r="G18" s="142">
        <v>5</v>
      </c>
      <c r="I18" s="97"/>
      <c r="J18" s="105"/>
      <c r="K18" s="85" t="s">
        <v>70</v>
      </c>
      <c r="L18" s="86">
        <v>4.9000000000000002E-2</v>
      </c>
      <c r="M18" s="86">
        <v>0.16400000000000001</v>
      </c>
      <c r="N18" s="86">
        <v>0.78700000000000003</v>
      </c>
      <c r="O18" s="92">
        <v>2.1</v>
      </c>
    </row>
    <row r="19" spans="1:15" ht="14.25" thickTop="1" thickBot="1" x14ac:dyDescent="0.25">
      <c r="A19" s="95" t="s">
        <v>252</v>
      </c>
      <c r="B19" s="146" t="s">
        <v>245</v>
      </c>
      <c r="C19" s="148" t="s">
        <v>246</v>
      </c>
      <c r="D19" s="151" t="s">
        <v>247</v>
      </c>
      <c r="E19" s="152"/>
      <c r="F19" s="152"/>
      <c r="G19" s="153"/>
      <c r="I19" s="95" t="s">
        <v>252</v>
      </c>
      <c r="J19" s="111" t="s">
        <v>245</v>
      </c>
      <c r="K19" s="111" t="s">
        <v>246</v>
      </c>
      <c r="L19" s="113" t="s">
        <v>247</v>
      </c>
      <c r="M19" s="114"/>
      <c r="N19" s="115"/>
      <c r="O19" s="111" t="s">
        <v>11</v>
      </c>
    </row>
    <row r="20" spans="1:15" ht="24.75" thickBot="1" x14ac:dyDescent="0.25">
      <c r="A20" s="96"/>
      <c r="B20" s="147"/>
      <c r="C20" s="149"/>
      <c r="D20" s="133" t="s">
        <v>5</v>
      </c>
      <c r="E20" s="133" t="s">
        <v>248</v>
      </c>
      <c r="F20" s="133" t="s">
        <v>7</v>
      </c>
      <c r="G20" s="133" t="s">
        <v>11</v>
      </c>
      <c r="I20" s="96"/>
      <c r="J20" s="112"/>
      <c r="K20" s="112"/>
      <c r="L20" s="90" t="s">
        <v>5</v>
      </c>
      <c r="M20" s="90" t="s">
        <v>248</v>
      </c>
      <c r="N20" s="90" t="s">
        <v>7</v>
      </c>
      <c r="O20" s="112"/>
    </row>
    <row r="21" spans="1:15" ht="14.25" thickTop="1" thickBot="1" x14ac:dyDescent="0.25">
      <c r="A21" s="96"/>
      <c r="B21" s="103">
        <v>43017</v>
      </c>
      <c r="C21" s="135" t="s">
        <v>43</v>
      </c>
      <c r="D21" s="136">
        <v>0.51800000000000002</v>
      </c>
      <c r="E21" s="136">
        <v>0.35499999999999998</v>
      </c>
      <c r="F21" s="136">
        <v>0.127</v>
      </c>
      <c r="G21" s="137">
        <v>7.1</v>
      </c>
      <c r="I21" s="96"/>
      <c r="J21" s="103">
        <v>43017</v>
      </c>
      <c r="K21" s="80" t="s">
        <v>48</v>
      </c>
      <c r="L21" s="81">
        <v>0.58599999999999997</v>
      </c>
      <c r="M21" s="81">
        <v>0.104</v>
      </c>
      <c r="N21" s="81">
        <v>0.31</v>
      </c>
      <c r="O21" s="82">
        <v>6.7</v>
      </c>
    </row>
    <row r="22" spans="1:15" ht="13.5" thickBot="1" x14ac:dyDescent="0.25">
      <c r="A22" s="96"/>
      <c r="B22" s="104"/>
      <c r="C22" s="135" t="s">
        <v>286</v>
      </c>
      <c r="D22" s="136">
        <v>0.46500000000000002</v>
      </c>
      <c r="E22" s="136">
        <v>0.35799999999999998</v>
      </c>
      <c r="F22" s="136">
        <v>0.17699999999999999</v>
      </c>
      <c r="G22" s="137">
        <v>6.6</v>
      </c>
      <c r="I22" s="96"/>
      <c r="J22" s="104"/>
      <c r="K22" s="80" t="s">
        <v>31</v>
      </c>
      <c r="L22" s="81">
        <v>0.29899999999999999</v>
      </c>
      <c r="M22" s="81">
        <v>0.377</v>
      </c>
      <c r="N22" s="81">
        <v>0.32400000000000001</v>
      </c>
      <c r="O22" s="82">
        <v>5.2</v>
      </c>
    </row>
    <row r="23" spans="1:15" ht="13.5" thickBot="1" x14ac:dyDescent="0.25">
      <c r="A23" s="96"/>
      <c r="B23" s="106"/>
      <c r="C23" s="135" t="s">
        <v>140</v>
      </c>
      <c r="D23" s="136">
        <v>0.4</v>
      </c>
      <c r="E23" s="136">
        <v>0.16</v>
      </c>
      <c r="F23" s="136">
        <v>0.44</v>
      </c>
      <c r="G23" s="137">
        <v>5.2</v>
      </c>
      <c r="I23" s="96"/>
      <c r="J23" s="105"/>
      <c r="K23" s="80" t="s">
        <v>106</v>
      </c>
      <c r="L23" s="81">
        <v>0.19500000000000001</v>
      </c>
      <c r="M23" s="81">
        <v>0.182</v>
      </c>
      <c r="N23" s="81">
        <v>0.623</v>
      </c>
      <c r="O23" s="82">
        <v>3.5</v>
      </c>
    </row>
    <row r="24" spans="1:15" ht="14.25" thickTop="1" thickBot="1" x14ac:dyDescent="0.25">
      <c r="A24" s="96"/>
      <c r="B24" s="107">
        <v>43018</v>
      </c>
      <c r="C24" s="135" t="s">
        <v>54</v>
      </c>
      <c r="D24" s="136">
        <v>0.79500000000000004</v>
      </c>
      <c r="E24" s="136">
        <v>0.189</v>
      </c>
      <c r="F24" s="136">
        <v>1.6E-2</v>
      </c>
      <c r="G24" s="138">
        <v>8.9</v>
      </c>
      <c r="I24" s="96"/>
      <c r="J24" s="103">
        <v>43018</v>
      </c>
      <c r="K24" s="80" t="s">
        <v>55</v>
      </c>
      <c r="L24" s="81">
        <v>0.51500000000000001</v>
      </c>
      <c r="M24" s="81">
        <v>0.29499999999999998</v>
      </c>
      <c r="N24" s="81">
        <v>0.189</v>
      </c>
      <c r="O24" s="82">
        <v>6.8</v>
      </c>
    </row>
    <row r="25" spans="1:15" ht="13.5" thickBot="1" x14ac:dyDescent="0.25">
      <c r="A25" s="96"/>
      <c r="B25" s="104"/>
      <c r="C25" s="135" t="s">
        <v>24</v>
      </c>
      <c r="D25" s="136">
        <v>0.35399999999999998</v>
      </c>
      <c r="E25" s="136">
        <v>0.502</v>
      </c>
      <c r="F25" s="136">
        <v>0.14399999999999999</v>
      </c>
      <c r="G25" s="137">
        <v>6.2</v>
      </c>
      <c r="I25" s="96"/>
      <c r="J25" s="104"/>
      <c r="K25" s="80" t="s">
        <v>268</v>
      </c>
      <c r="L25" s="81">
        <v>0.309</v>
      </c>
      <c r="M25" s="81">
        <v>0.17799999999999999</v>
      </c>
      <c r="N25" s="81">
        <v>0.51300000000000001</v>
      </c>
      <c r="O25" s="82">
        <v>4.5</v>
      </c>
    </row>
    <row r="26" spans="1:15" ht="13.5" thickBot="1" x14ac:dyDescent="0.25">
      <c r="A26" s="96"/>
      <c r="B26" s="106"/>
      <c r="C26" s="135" t="s">
        <v>105</v>
      </c>
      <c r="D26" s="136">
        <v>0.432</v>
      </c>
      <c r="E26" s="136">
        <v>0.159</v>
      </c>
      <c r="F26" s="136">
        <v>0.40899999999999997</v>
      </c>
      <c r="G26" s="137">
        <v>5.5</v>
      </c>
      <c r="I26" s="96"/>
      <c r="J26" s="106"/>
      <c r="K26" s="80" t="s">
        <v>230</v>
      </c>
      <c r="L26" s="81">
        <v>0.38400000000000001</v>
      </c>
      <c r="M26" s="81">
        <v>0.27500000000000002</v>
      </c>
      <c r="N26" s="81">
        <v>0.34100000000000003</v>
      </c>
      <c r="O26" s="82">
        <v>5.6</v>
      </c>
    </row>
    <row r="27" spans="1:15" ht="13.5" thickBot="1" x14ac:dyDescent="0.25">
      <c r="A27" s="96"/>
      <c r="B27" s="107">
        <v>43019</v>
      </c>
      <c r="C27" s="135" t="s">
        <v>61</v>
      </c>
      <c r="D27" s="136">
        <v>0.66100000000000003</v>
      </c>
      <c r="E27" s="136">
        <v>0.24199999999999999</v>
      </c>
      <c r="F27" s="136">
        <v>9.7000000000000003E-2</v>
      </c>
      <c r="G27" s="138">
        <v>7.9</v>
      </c>
      <c r="I27" s="96"/>
      <c r="J27" s="107">
        <v>43019</v>
      </c>
      <c r="K27" s="80" t="s">
        <v>15</v>
      </c>
      <c r="L27" s="81">
        <v>0.46800000000000003</v>
      </c>
      <c r="M27" s="81">
        <v>0.2</v>
      </c>
      <c r="N27" s="81">
        <v>0.33200000000000002</v>
      </c>
      <c r="O27" s="82">
        <v>6</v>
      </c>
    </row>
    <row r="28" spans="1:15" ht="13.5" thickBot="1" x14ac:dyDescent="0.25">
      <c r="A28" s="96"/>
      <c r="B28" s="104"/>
      <c r="C28" s="135" t="s">
        <v>49</v>
      </c>
      <c r="D28" s="136">
        <v>0.379</v>
      </c>
      <c r="E28" s="136">
        <v>0.45600000000000002</v>
      </c>
      <c r="F28" s="136">
        <v>0.16600000000000001</v>
      </c>
      <c r="G28" s="137">
        <v>6.2</v>
      </c>
      <c r="I28" s="96"/>
      <c r="J28" s="104"/>
      <c r="K28" s="80" t="s">
        <v>62</v>
      </c>
      <c r="L28" s="81">
        <v>0.33300000000000002</v>
      </c>
      <c r="M28" s="81">
        <v>0.51600000000000001</v>
      </c>
      <c r="N28" s="81">
        <v>0.15</v>
      </c>
      <c r="O28" s="82">
        <v>6.1</v>
      </c>
    </row>
    <row r="29" spans="1:15" ht="13.5" thickBot="1" x14ac:dyDescent="0.25">
      <c r="A29" s="96"/>
      <c r="B29" s="106"/>
      <c r="C29" s="135" t="s">
        <v>250</v>
      </c>
      <c r="D29" s="136">
        <v>0.82299999999999995</v>
      </c>
      <c r="E29" s="136">
        <v>0.15</v>
      </c>
      <c r="F29" s="136">
        <v>2.7E-2</v>
      </c>
      <c r="G29" s="138">
        <v>9</v>
      </c>
      <c r="I29" s="96"/>
      <c r="J29" s="106"/>
      <c r="K29" s="80" t="s">
        <v>64</v>
      </c>
      <c r="L29" s="81">
        <v>3.1E-2</v>
      </c>
      <c r="M29" s="81">
        <v>7.8E-2</v>
      </c>
      <c r="N29" s="81">
        <v>0.89100000000000001</v>
      </c>
      <c r="O29" s="91">
        <v>1.6</v>
      </c>
    </row>
    <row r="30" spans="1:15" ht="13.5" thickBot="1" x14ac:dyDescent="0.25">
      <c r="A30" s="96"/>
      <c r="B30" s="108" t="s">
        <v>119</v>
      </c>
      <c r="C30" s="135"/>
      <c r="D30" s="139"/>
      <c r="E30" s="139"/>
      <c r="F30" s="139"/>
      <c r="G30" s="139"/>
      <c r="I30" s="96"/>
      <c r="J30" s="108" t="s">
        <v>119</v>
      </c>
      <c r="K30" s="80"/>
      <c r="L30" s="83" t="e">
        <v>#DIV/0!</v>
      </c>
      <c r="M30" s="83" t="e">
        <v>#DIV/0!</v>
      </c>
      <c r="N30" s="83" t="e">
        <v>#DIV/0!</v>
      </c>
      <c r="O30" s="83" t="e">
        <v>#DIV/0!</v>
      </c>
    </row>
    <row r="31" spans="1:15" ht="13.5" thickBot="1" x14ac:dyDescent="0.25">
      <c r="A31" s="96"/>
      <c r="B31" s="109"/>
      <c r="C31" s="135"/>
      <c r="D31" s="139"/>
      <c r="E31" s="139"/>
      <c r="F31" s="139"/>
      <c r="G31" s="139"/>
      <c r="I31" s="96"/>
      <c r="J31" s="109"/>
      <c r="K31" s="80"/>
      <c r="L31" s="83" t="e">
        <v>#DIV/0!</v>
      </c>
      <c r="M31" s="83" t="e">
        <v>#DIV/0!</v>
      </c>
      <c r="N31" s="83" t="e">
        <v>#DIV/0!</v>
      </c>
      <c r="O31" s="83" t="e">
        <v>#DIV/0!</v>
      </c>
    </row>
    <row r="32" spans="1:15" ht="13.5" thickBot="1" x14ac:dyDescent="0.25">
      <c r="A32" s="96"/>
      <c r="B32" s="110"/>
      <c r="C32" s="135"/>
      <c r="D32" s="139"/>
      <c r="E32" s="139"/>
      <c r="F32" s="139"/>
      <c r="G32" s="139"/>
      <c r="I32" s="96"/>
      <c r="J32" s="110"/>
      <c r="K32" s="80"/>
      <c r="L32" s="83" t="e">
        <v>#DIV/0!</v>
      </c>
      <c r="M32" s="83" t="e">
        <v>#DIV/0!</v>
      </c>
      <c r="N32" s="83" t="e">
        <v>#DIV/0!</v>
      </c>
      <c r="O32" s="83" t="e">
        <v>#DIV/0!</v>
      </c>
    </row>
    <row r="33" spans="1:15" ht="13.5" thickBot="1" x14ac:dyDescent="0.25">
      <c r="A33" s="96"/>
      <c r="B33" s="107">
        <v>43021</v>
      </c>
      <c r="C33" s="135" t="s">
        <v>72</v>
      </c>
      <c r="D33" s="136">
        <v>0.64</v>
      </c>
      <c r="E33" s="136">
        <v>0.20799999999999999</v>
      </c>
      <c r="F33" s="136">
        <v>0.152</v>
      </c>
      <c r="G33" s="138">
        <v>7.6</v>
      </c>
      <c r="I33" s="96"/>
      <c r="J33" s="107">
        <v>43021</v>
      </c>
      <c r="K33" s="80" t="s">
        <v>110</v>
      </c>
      <c r="L33" s="81">
        <v>0.52500000000000002</v>
      </c>
      <c r="M33" s="81">
        <v>0.33100000000000002</v>
      </c>
      <c r="N33" s="81">
        <v>0.14399999999999999</v>
      </c>
      <c r="O33" s="84">
        <v>7.1</v>
      </c>
    </row>
    <row r="34" spans="1:15" ht="13.5" thickBot="1" x14ac:dyDescent="0.25">
      <c r="A34" s="96"/>
      <c r="B34" s="104"/>
      <c r="C34" s="135" t="s">
        <v>68</v>
      </c>
      <c r="D34" s="136">
        <v>0.35799999999999998</v>
      </c>
      <c r="E34" s="136">
        <v>0.371</v>
      </c>
      <c r="F34" s="136">
        <v>0.27200000000000002</v>
      </c>
      <c r="G34" s="137">
        <v>5.7</v>
      </c>
      <c r="I34" s="96"/>
      <c r="J34" s="104"/>
      <c r="K34" s="80" t="s">
        <v>270</v>
      </c>
      <c r="L34" s="81">
        <v>0.50700000000000001</v>
      </c>
      <c r="M34" s="81">
        <v>0.22900000000000001</v>
      </c>
      <c r="N34" s="81">
        <v>0.26400000000000001</v>
      </c>
      <c r="O34" s="82">
        <v>6.5</v>
      </c>
    </row>
    <row r="35" spans="1:15" ht="13.5" thickBot="1" x14ac:dyDescent="0.25">
      <c r="A35" s="97"/>
      <c r="B35" s="106"/>
      <c r="C35" s="140" t="s">
        <v>63</v>
      </c>
      <c r="D35" s="141">
        <v>0.38100000000000001</v>
      </c>
      <c r="E35" s="141">
        <v>0.40500000000000003</v>
      </c>
      <c r="F35" s="141">
        <v>0.214</v>
      </c>
      <c r="G35" s="142">
        <v>6</v>
      </c>
      <c r="I35" s="97"/>
      <c r="J35" s="105"/>
      <c r="K35" s="85" t="s">
        <v>126</v>
      </c>
      <c r="L35" s="86">
        <v>0.47399999999999998</v>
      </c>
      <c r="M35" s="86">
        <v>0.495</v>
      </c>
      <c r="N35" s="86">
        <v>3.2000000000000001E-2</v>
      </c>
      <c r="O35" s="87">
        <v>7.2</v>
      </c>
    </row>
    <row r="36" spans="1:15" ht="14.25" customHeight="1" thickTop="1" thickBot="1" x14ac:dyDescent="0.25">
      <c r="A36" s="95" t="s">
        <v>256</v>
      </c>
      <c r="B36" s="154" t="s">
        <v>245</v>
      </c>
      <c r="C36" s="148" t="s">
        <v>246</v>
      </c>
      <c r="D36" s="151" t="s">
        <v>247</v>
      </c>
      <c r="E36" s="152"/>
      <c r="F36" s="152"/>
      <c r="G36" s="153"/>
      <c r="I36" s="95" t="s">
        <v>256</v>
      </c>
      <c r="J36" s="98" t="s">
        <v>245</v>
      </c>
      <c r="K36" s="98" t="s">
        <v>246</v>
      </c>
      <c r="L36" s="100" t="s">
        <v>247</v>
      </c>
      <c r="M36" s="101"/>
      <c r="N36" s="102"/>
      <c r="O36" s="98" t="s">
        <v>11</v>
      </c>
    </row>
    <row r="37" spans="1:15" ht="26.25" thickBot="1" x14ac:dyDescent="0.25">
      <c r="A37" s="96"/>
      <c r="B37" s="147"/>
      <c r="C37" s="149"/>
      <c r="D37" s="133" t="s">
        <v>5</v>
      </c>
      <c r="E37" s="133" t="s">
        <v>248</v>
      </c>
      <c r="F37" s="133" t="s">
        <v>7</v>
      </c>
      <c r="G37" s="133" t="s">
        <v>11</v>
      </c>
      <c r="I37" s="96"/>
      <c r="J37" s="99"/>
      <c r="K37" s="99"/>
      <c r="L37" s="79" t="s">
        <v>5</v>
      </c>
      <c r="M37" s="79" t="s">
        <v>248</v>
      </c>
      <c r="N37" s="79" t="s">
        <v>7</v>
      </c>
      <c r="O37" s="99"/>
    </row>
    <row r="38" spans="1:15" ht="14.25" thickTop="1" thickBot="1" x14ac:dyDescent="0.25">
      <c r="A38" s="96"/>
      <c r="B38" s="103">
        <v>43024</v>
      </c>
      <c r="C38" s="135" t="s">
        <v>78</v>
      </c>
      <c r="D38" s="136">
        <v>0.51700000000000002</v>
      </c>
      <c r="E38" s="136">
        <v>0.38800000000000001</v>
      </c>
      <c r="F38" s="136">
        <v>9.5000000000000001E-2</v>
      </c>
      <c r="G38" s="137">
        <v>7.2</v>
      </c>
      <c r="I38" s="96"/>
      <c r="J38" s="103">
        <v>43024</v>
      </c>
      <c r="K38" s="80" t="s">
        <v>257</v>
      </c>
      <c r="L38" s="81">
        <v>0.624</v>
      </c>
      <c r="M38" s="81">
        <v>0.36199999999999999</v>
      </c>
      <c r="N38" s="81">
        <v>1.4999999999999999E-2</v>
      </c>
      <c r="O38" s="84">
        <v>8.1</v>
      </c>
    </row>
    <row r="39" spans="1:15" ht="13.5" thickBot="1" x14ac:dyDescent="0.25">
      <c r="A39" s="96"/>
      <c r="B39" s="104"/>
      <c r="C39" s="135" t="s">
        <v>253</v>
      </c>
      <c r="D39" s="136">
        <v>0.64800000000000002</v>
      </c>
      <c r="E39" s="136">
        <v>0.35199999999999998</v>
      </c>
      <c r="F39" s="136">
        <v>0</v>
      </c>
      <c r="G39" s="138">
        <v>8.1999999999999993</v>
      </c>
      <c r="I39" s="96"/>
      <c r="J39" s="104"/>
      <c r="K39" s="80" t="s">
        <v>135</v>
      </c>
      <c r="L39" s="81">
        <v>0.29799999999999999</v>
      </c>
      <c r="M39" s="81">
        <v>0.41599999999999998</v>
      </c>
      <c r="N39" s="81">
        <v>0.28599999999999998</v>
      </c>
      <c r="O39" s="82">
        <v>5.3</v>
      </c>
    </row>
    <row r="40" spans="1:15" ht="13.5" thickBot="1" x14ac:dyDescent="0.25">
      <c r="A40" s="96"/>
      <c r="B40" s="106"/>
      <c r="C40" s="135" t="s">
        <v>81</v>
      </c>
      <c r="D40" s="136">
        <v>0.40799999999999997</v>
      </c>
      <c r="E40" s="136">
        <v>0.214</v>
      </c>
      <c r="F40" s="136">
        <v>0.378</v>
      </c>
      <c r="G40" s="137">
        <v>5.5</v>
      </c>
      <c r="I40" s="96"/>
      <c r="J40" s="105"/>
      <c r="K40" s="80" t="s">
        <v>82</v>
      </c>
      <c r="L40" s="81">
        <v>0.48199999999999998</v>
      </c>
      <c r="M40" s="81">
        <v>0.30099999999999999</v>
      </c>
      <c r="N40" s="81">
        <v>0.217</v>
      </c>
      <c r="O40" s="82">
        <v>6.5</v>
      </c>
    </row>
    <row r="41" spans="1:15" ht="14.25" thickTop="1" thickBot="1" x14ac:dyDescent="0.25">
      <c r="A41" s="96"/>
      <c r="B41" s="107">
        <v>43025</v>
      </c>
      <c r="C41" s="135" t="s">
        <v>85</v>
      </c>
      <c r="D41" s="136">
        <v>0.59699999999999998</v>
      </c>
      <c r="E41" s="136">
        <v>0.23799999999999999</v>
      </c>
      <c r="F41" s="136">
        <v>0.16400000000000001</v>
      </c>
      <c r="G41" s="137">
        <v>7.3</v>
      </c>
      <c r="I41" s="96"/>
      <c r="J41" s="103">
        <v>43025</v>
      </c>
      <c r="K41" s="80" t="s">
        <v>234</v>
      </c>
      <c r="L41" s="81">
        <v>0.73499999999999999</v>
      </c>
      <c r="M41" s="81">
        <v>0.125</v>
      </c>
      <c r="N41" s="81">
        <v>0.14000000000000001</v>
      </c>
      <c r="O41" s="84">
        <v>8.1</v>
      </c>
    </row>
    <row r="42" spans="1:15" ht="13.5" thickBot="1" x14ac:dyDescent="0.25">
      <c r="A42" s="96"/>
      <c r="B42" s="104"/>
      <c r="C42" s="135" t="s">
        <v>67</v>
      </c>
      <c r="D42" s="136">
        <v>0.40699999999999997</v>
      </c>
      <c r="E42" s="136">
        <v>0.31900000000000001</v>
      </c>
      <c r="F42" s="136">
        <v>0.27500000000000002</v>
      </c>
      <c r="G42" s="137">
        <v>5.9</v>
      </c>
      <c r="I42" s="96"/>
      <c r="J42" s="104"/>
      <c r="K42" s="80" t="s">
        <v>62</v>
      </c>
      <c r="L42" s="81">
        <v>0.36499999999999999</v>
      </c>
      <c r="M42" s="81">
        <v>0.29599999999999999</v>
      </c>
      <c r="N42" s="81">
        <v>0.33800000000000002</v>
      </c>
      <c r="O42" s="82">
        <v>5.5</v>
      </c>
    </row>
    <row r="43" spans="1:15" ht="13.5" thickBot="1" x14ac:dyDescent="0.25">
      <c r="A43" s="96"/>
      <c r="B43" s="106"/>
      <c r="C43" s="135" t="s">
        <v>115</v>
      </c>
      <c r="D43" s="136">
        <v>0.59299999999999997</v>
      </c>
      <c r="E43" s="136">
        <v>0.22</v>
      </c>
      <c r="F43" s="136">
        <v>0.187</v>
      </c>
      <c r="G43" s="137">
        <v>7.2</v>
      </c>
      <c r="I43" s="96"/>
      <c r="J43" s="106"/>
      <c r="K43" s="80" t="s">
        <v>91</v>
      </c>
      <c r="L43" s="81">
        <v>9.7000000000000003E-2</v>
      </c>
      <c r="M43" s="81">
        <v>0.48399999999999999</v>
      </c>
      <c r="N43" s="81">
        <v>0.41899999999999998</v>
      </c>
      <c r="O43" s="82">
        <v>3.8</v>
      </c>
    </row>
    <row r="44" spans="1:15" ht="13.5" thickBot="1" x14ac:dyDescent="0.25">
      <c r="A44" s="96"/>
      <c r="B44" s="107">
        <v>43026</v>
      </c>
      <c r="C44" s="135" t="s">
        <v>61</v>
      </c>
      <c r="D44" s="136">
        <v>0.60499999999999998</v>
      </c>
      <c r="E44" s="136">
        <v>0.27200000000000002</v>
      </c>
      <c r="F44" s="136">
        <v>0.123</v>
      </c>
      <c r="G44" s="138">
        <v>7.5</v>
      </c>
      <c r="I44" s="96"/>
      <c r="J44" s="107">
        <v>43026</v>
      </c>
      <c r="K44" s="80" t="s">
        <v>32</v>
      </c>
      <c r="L44" s="81">
        <v>0.54300000000000004</v>
      </c>
      <c r="M44" s="81">
        <v>0.247</v>
      </c>
      <c r="N44" s="81">
        <v>0.21</v>
      </c>
      <c r="O44" s="82">
        <v>6.9</v>
      </c>
    </row>
    <row r="45" spans="1:15" ht="13.5" thickBot="1" x14ac:dyDescent="0.25">
      <c r="A45" s="96"/>
      <c r="B45" s="104"/>
      <c r="C45" s="135" t="s">
        <v>24</v>
      </c>
      <c r="D45" s="136">
        <v>0.45200000000000001</v>
      </c>
      <c r="E45" s="136">
        <v>0.35599999999999998</v>
      </c>
      <c r="F45" s="136">
        <v>0.192</v>
      </c>
      <c r="G45" s="137">
        <v>6.5</v>
      </c>
      <c r="I45" s="96"/>
      <c r="J45" s="104"/>
      <c r="K45" s="80" t="s">
        <v>33</v>
      </c>
      <c r="L45" s="81">
        <v>0.38500000000000001</v>
      </c>
      <c r="M45" s="81">
        <v>0.33200000000000002</v>
      </c>
      <c r="N45" s="81">
        <v>0.28299999999999997</v>
      </c>
      <c r="O45" s="82">
        <v>5.8</v>
      </c>
    </row>
    <row r="46" spans="1:15" ht="13.5" thickBot="1" x14ac:dyDescent="0.25">
      <c r="A46" s="96"/>
      <c r="B46" s="106"/>
      <c r="C46" s="135" t="s">
        <v>26</v>
      </c>
      <c r="D46" s="136">
        <v>0.17799999999999999</v>
      </c>
      <c r="E46" s="136">
        <v>0.307</v>
      </c>
      <c r="F46" s="136">
        <v>0.51500000000000001</v>
      </c>
      <c r="G46" s="137">
        <v>3.8</v>
      </c>
      <c r="I46" s="96"/>
      <c r="J46" s="106"/>
      <c r="K46" s="80" t="s">
        <v>99</v>
      </c>
      <c r="L46" s="81">
        <v>0.14499999999999999</v>
      </c>
      <c r="M46" s="81">
        <v>0.20300000000000001</v>
      </c>
      <c r="N46" s="81">
        <v>0.65200000000000002</v>
      </c>
      <c r="O46" s="82">
        <v>3.1</v>
      </c>
    </row>
    <row r="47" spans="1:15" ht="13.5" thickBot="1" x14ac:dyDescent="0.25">
      <c r="A47" s="96"/>
      <c r="B47" s="107">
        <v>43027</v>
      </c>
      <c r="C47" s="135" t="s">
        <v>287</v>
      </c>
      <c r="D47" s="136">
        <v>0.60699999999999998</v>
      </c>
      <c r="E47" s="136">
        <v>0.187</v>
      </c>
      <c r="F47" s="136">
        <v>0.20599999999999999</v>
      </c>
      <c r="G47" s="137">
        <v>7.2</v>
      </c>
      <c r="I47" s="96"/>
      <c r="J47" s="107">
        <v>43027</v>
      </c>
      <c r="K47" s="80" t="s">
        <v>39</v>
      </c>
      <c r="L47" s="81">
        <v>0.432</v>
      </c>
      <c r="M47" s="81">
        <v>0.47199999999999998</v>
      </c>
      <c r="N47" s="81">
        <v>9.6000000000000002E-2</v>
      </c>
      <c r="O47" s="82">
        <v>6.8</v>
      </c>
    </row>
    <row r="48" spans="1:15" ht="13.5" thickBot="1" x14ac:dyDescent="0.25">
      <c r="A48" s="96"/>
      <c r="B48" s="104"/>
      <c r="C48" s="135" t="s">
        <v>104</v>
      </c>
      <c r="D48" s="136">
        <v>0.502</v>
      </c>
      <c r="E48" s="136">
        <v>0.41199999999999998</v>
      </c>
      <c r="F48" s="136">
        <v>8.5999999999999993E-2</v>
      </c>
      <c r="G48" s="137">
        <v>7.2</v>
      </c>
      <c r="I48" s="96"/>
      <c r="J48" s="104"/>
      <c r="K48" s="80" t="s">
        <v>136</v>
      </c>
      <c r="L48" s="81">
        <v>0.89100000000000001</v>
      </c>
      <c r="M48" s="81">
        <v>8.5000000000000006E-2</v>
      </c>
      <c r="N48" s="81">
        <v>2.5000000000000001E-2</v>
      </c>
      <c r="O48" s="84">
        <v>9.4</v>
      </c>
    </row>
    <row r="49" spans="1:15" ht="13.5" thickBot="1" x14ac:dyDescent="0.25">
      <c r="A49" s="96"/>
      <c r="B49" s="106"/>
      <c r="C49" s="135" t="s">
        <v>105</v>
      </c>
      <c r="D49" s="136">
        <v>0.432</v>
      </c>
      <c r="E49" s="136">
        <v>0.32400000000000001</v>
      </c>
      <c r="F49" s="136">
        <v>0.24299999999999999</v>
      </c>
      <c r="G49" s="137">
        <v>6.2</v>
      </c>
      <c r="I49" s="96"/>
      <c r="J49" s="106"/>
      <c r="K49" s="80" t="s">
        <v>106</v>
      </c>
      <c r="L49" s="81">
        <v>0.42899999999999999</v>
      </c>
      <c r="M49" s="81">
        <v>0.28599999999999998</v>
      </c>
      <c r="N49" s="81">
        <v>0.28599999999999998</v>
      </c>
      <c r="O49" s="82">
        <v>6</v>
      </c>
    </row>
    <row r="50" spans="1:15" ht="13.5" thickBot="1" x14ac:dyDescent="0.25">
      <c r="A50" s="96"/>
      <c r="B50" s="107">
        <v>43028</v>
      </c>
      <c r="C50" s="135" t="s">
        <v>100</v>
      </c>
      <c r="D50" s="136">
        <v>0.34399999999999997</v>
      </c>
      <c r="E50" s="136">
        <v>0.36</v>
      </c>
      <c r="F50" s="136">
        <v>0.29599999999999999</v>
      </c>
      <c r="G50" s="137">
        <v>5.5</v>
      </c>
      <c r="I50" s="96"/>
      <c r="J50" s="107">
        <v>43028</v>
      </c>
      <c r="K50" s="80" t="s">
        <v>295</v>
      </c>
      <c r="L50" s="81">
        <v>0.67</v>
      </c>
      <c r="M50" s="81">
        <v>0.317</v>
      </c>
      <c r="N50" s="81">
        <v>1.2999999999999999E-2</v>
      </c>
      <c r="O50" s="84">
        <v>8.3000000000000007</v>
      </c>
    </row>
    <row r="51" spans="1:15" ht="13.5" thickBot="1" x14ac:dyDescent="0.25">
      <c r="A51" s="96"/>
      <c r="B51" s="104"/>
      <c r="C51" s="135" t="s">
        <v>239</v>
      </c>
      <c r="D51" s="136">
        <v>0.313</v>
      </c>
      <c r="E51" s="136">
        <v>0.23699999999999999</v>
      </c>
      <c r="F51" s="136">
        <v>0.45</v>
      </c>
      <c r="G51" s="137">
        <v>4.8</v>
      </c>
      <c r="I51" s="96"/>
      <c r="J51" s="104"/>
      <c r="K51" s="80" t="s">
        <v>271</v>
      </c>
      <c r="L51" s="81">
        <v>1.4E-2</v>
      </c>
      <c r="M51" s="81">
        <v>0.498</v>
      </c>
      <c r="N51" s="81">
        <v>0.48799999999999999</v>
      </c>
      <c r="O51" s="82">
        <v>3.1</v>
      </c>
    </row>
    <row r="52" spans="1:15" ht="13.5" thickBot="1" x14ac:dyDescent="0.25">
      <c r="A52" s="97"/>
      <c r="B52" s="106"/>
      <c r="C52" s="140" t="s">
        <v>255</v>
      </c>
      <c r="D52" s="141">
        <v>0.56499999999999995</v>
      </c>
      <c r="E52" s="141">
        <v>0.247</v>
      </c>
      <c r="F52" s="141">
        <v>0.188</v>
      </c>
      <c r="G52" s="142">
        <v>7.1</v>
      </c>
      <c r="I52" s="97"/>
      <c r="J52" s="105"/>
      <c r="K52" s="85" t="s">
        <v>70</v>
      </c>
      <c r="L52" s="86">
        <v>8.9999999999999993E-3</v>
      </c>
      <c r="M52" s="86">
        <v>6.4000000000000001E-2</v>
      </c>
      <c r="N52" s="86">
        <v>0.92700000000000005</v>
      </c>
      <c r="O52" s="92">
        <v>1.3</v>
      </c>
    </row>
    <row r="53" spans="1:15" ht="14.25" customHeight="1" thickTop="1" thickBot="1" x14ac:dyDescent="0.25">
      <c r="A53" s="95" t="s">
        <v>263</v>
      </c>
      <c r="B53" s="154" t="s">
        <v>245</v>
      </c>
      <c r="C53" s="148" t="s">
        <v>246</v>
      </c>
      <c r="D53" s="151" t="s">
        <v>247</v>
      </c>
      <c r="E53" s="152"/>
      <c r="F53" s="152"/>
      <c r="G53" s="153"/>
      <c r="I53" s="95" t="s">
        <v>263</v>
      </c>
      <c r="J53" s="98" t="s">
        <v>245</v>
      </c>
      <c r="K53" s="98" t="s">
        <v>246</v>
      </c>
      <c r="L53" s="100" t="s">
        <v>247</v>
      </c>
      <c r="M53" s="101"/>
      <c r="N53" s="102"/>
      <c r="O53" s="98" t="s">
        <v>11</v>
      </c>
    </row>
    <row r="54" spans="1:15" ht="26.25" thickBot="1" x14ac:dyDescent="0.25">
      <c r="A54" s="96"/>
      <c r="B54" s="147"/>
      <c r="C54" s="149"/>
      <c r="D54" s="133" t="s">
        <v>5</v>
      </c>
      <c r="E54" s="133" t="s">
        <v>248</v>
      </c>
      <c r="F54" s="133" t="s">
        <v>7</v>
      </c>
      <c r="G54" s="133" t="s">
        <v>11</v>
      </c>
      <c r="I54" s="96"/>
      <c r="J54" s="99"/>
      <c r="K54" s="99"/>
      <c r="L54" s="79" t="s">
        <v>5</v>
      </c>
      <c r="M54" s="79" t="s">
        <v>248</v>
      </c>
      <c r="N54" s="79" t="s">
        <v>7</v>
      </c>
      <c r="O54" s="99"/>
    </row>
    <row r="55" spans="1:15" ht="14.25" thickTop="1" thickBot="1" x14ac:dyDescent="0.25">
      <c r="A55" s="96"/>
      <c r="B55" s="103">
        <v>43031</v>
      </c>
      <c r="C55" s="135" t="s">
        <v>257</v>
      </c>
      <c r="D55" s="136">
        <v>0.625</v>
      </c>
      <c r="E55" s="136">
        <v>0.255</v>
      </c>
      <c r="F55" s="136">
        <v>0.12</v>
      </c>
      <c r="G55" s="138">
        <v>7.6</v>
      </c>
      <c r="I55" s="96"/>
      <c r="J55" s="103">
        <v>43031</v>
      </c>
      <c r="K55" s="80" t="s">
        <v>43</v>
      </c>
      <c r="L55" s="81">
        <v>0.56399999999999995</v>
      </c>
      <c r="M55" s="81">
        <v>0.20300000000000001</v>
      </c>
      <c r="N55" s="81">
        <v>0.23200000000000001</v>
      </c>
      <c r="O55" s="82">
        <v>6.9</v>
      </c>
    </row>
    <row r="56" spans="1:15" ht="13.5" thickBot="1" x14ac:dyDescent="0.25">
      <c r="A56" s="96"/>
      <c r="B56" s="104"/>
      <c r="C56" s="135" t="s">
        <v>24</v>
      </c>
      <c r="D56" s="136">
        <v>0.40600000000000003</v>
      </c>
      <c r="E56" s="136">
        <v>0.41699999999999998</v>
      </c>
      <c r="F56" s="136">
        <v>0.17599999999999999</v>
      </c>
      <c r="G56" s="137">
        <v>6.3</v>
      </c>
      <c r="I56" s="96"/>
      <c r="J56" s="104"/>
      <c r="K56" s="80" t="s">
        <v>49</v>
      </c>
      <c r="L56" s="81">
        <v>0.42799999999999999</v>
      </c>
      <c r="M56" s="81">
        <v>0.40200000000000002</v>
      </c>
      <c r="N56" s="81">
        <v>0.17</v>
      </c>
      <c r="O56" s="82">
        <v>6.5</v>
      </c>
    </row>
    <row r="57" spans="1:15" ht="13.5" thickBot="1" x14ac:dyDescent="0.25">
      <c r="A57" s="96"/>
      <c r="B57" s="105"/>
      <c r="C57" s="135" t="s">
        <v>121</v>
      </c>
      <c r="D57" s="136">
        <v>0.38700000000000001</v>
      </c>
      <c r="E57" s="136">
        <v>0.22700000000000001</v>
      </c>
      <c r="F57" s="136">
        <v>0.38700000000000001</v>
      </c>
      <c r="G57" s="137">
        <v>5.4</v>
      </c>
      <c r="I57" s="96"/>
      <c r="J57" s="105"/>
      <c r="K57" s="80" t="s">
        <v>230</v>
      </c>
      <c r="L57" s="81">
        <v>0.59799999999999998</v>
      </c>
      <c r="M57" s="81">
        <v>0.28799999999999998</v>
      </c>
      <c r="N57" s="81">
        <v>0.114</v>
      </c>
      <c r="O57" s="84">
        <v>7.5</v>
      </c>
    </row>
    <row r="58" spans="1:15" ht="14.25" thickTop="1" thickBot="1" x14ac:dyDescent="0.25">
      <c r="A58" s="96"/>
      <c r="B58" s="103">
        <v>43032</v>
      </c>
      <c r="C58" s="135" t="s">
        <v>15</v>
      </c>
      <c r="D58" s="136">
        <v>0.38700000000000001</v>
      </c>
      <c r="E58" s="136">
        <v>0.31</v>
      </c>
      <c r="F58" s="136">
        <v>0.30299999999999999</v>
      </c>
      <c r="G58" s="137">
        <v>5.7</v>
      </c>
      <c r="I58" s="96"/>
      <c r="J58" s="103">
        <v>43032</v>
      </c>
      <c r="K58" s="80" t="s">
        <v>53</v>
      </c>
      <c r="L58" s="81">
        <v>0.70399999999999996</v>
      </c>
      <c r="M58" s="81">
        <v>0.17699999999999999</v>
      </c>
      <c r="N58" s="81">
        <v>0.11899999999999999</v>
      </c>
      <c r="O58" s="84">
        <v>8</v>
      </c>
    </row>
    <row r="59" spans="1:15" ht="13.5" thickBot="1" x14ac:dyDescent="0.25">
      <c r="A59" s="96"/>
      <c r="B59" s="104"/>
      <c r="C59" s="135" t="s">
        <v>288</v>
      </c>
      <c r="D59" s="136">
        <v>0.42899999999999999</v>
      </c>
      <c r="E59" s="136">
        <v>0.375</v>
      </c>
      <c r="F59" s="136">
        <v>0.19500000000000001</v>
      </c>
      <c r="G59" s="137">
        <v>6.4</v>
      </c>
      <c r="I59" s="96"/>
      <c r="J59" s="104"/>
      <c r="K59" s="80" t="s">
        <v>272</v>
      </c>
      <c r="L59" s="81">
        <v>0.35299999999999998</v>
      </c>
      <c r="M59" s="81">
        <v>0.36</v>
      </c>
      <c r="N59" s="81">
        <v>0.28699999999999998</v>
      </c>
      <c r="O59" s="82">
        <v>5.6</v>
      </c>
    </row>
    <row r="60" spans="1:15" ht="13.5" thickBot="1" x14ac:dyDescent="0.25">
      <c r="A60" s="96"/>
      <c r="B60" s="106"/>
      <c r="C60" s="135" t="s">
        <v>259</v>
      </c>
      <c r="D60" s="136">
        <v>0.18</v>
      </c>
      <c r="E60" s="136">
        <v>0.20300000000000001</v>
      </c>
      <c r="F60" s="136">
        <v>0.61699999999999999</v>
      </c>
      <c r="G60" s="137">
        <v>3.4</v>
      </c>
      <c r="I60" s="96"/>
      <c r="J60" s="106"/>
      <c r="K60" s="80" t="s">
        <v>57</v>
      </c>
      <c r="L60" s="81">
        <v>0.45100000000000001</v>
      </c>
      <c r="M60" s="81">
        <v>0.34300000000000003</v>
      </c>
      <c r="N60" s="81">
        <v>0.20599999999999999</v>
      </c>
      <c r="O60" s="82">
        <v>6.4</v>
      </c>
    </row>
    <row r="61" spans="1:15" ht="13.5" thickBot="1" x14ac:dyDescent="0.25">
      <c r="A61" s="96"/>
      <c r="B61" s="107">
        <v>43033</v>
      </c>
      <c r="C61" s="135" t="s">
        <v>29</v>
      </c>
      <c r="D61" s="136">
        <v>0.52200000000000002</v>
      </c>
      <c r="E61" s="136">
        <v>0.38800000000000001</v>
      </c>
      <c r="F61" s="136">
        <v>8.8999999999999996E-2</v>
      </c>
      <c r="G61" s="137">
        <v>7.3</v>
      </c>
      <c r="I61" s="96"/>
      <c r="J61" s="107">
        <v>43033</v>
      </c>
      <c r="K61" s="80" t="s">
        <v>60</v>
      </c>
      <c r="L61" s="81">
        <v>0.439</v>
      </c>
      <c r="M61" s="81">
        <v>0.22</v>
      </c>
      <c r="N61" s="81">
        <v>0.34100000000000003</v>
      </c>
      <c r="O61" s="82">
        <v>5.8</v>
      </c>
    </row>
    <row r="62" spans="1:15" ht="13.5" thickBot="1" x14ac:dyDescent="0.25">
      <c r="A62" s="96"/>
      <c r="B62" s="104"/>
      <c r="C62" s="135" t="s">
        <v>260</v>
      </c>
      <c r="D62" s="136">
        <v>0.45300000000000001</v>
      </c>
      <c r="E62" s="136">
        <v>0.30599999999999999</v>
      </c>
      <c r="F62" s="136">
        <v>0.24199999999999999</v>
      </c>
      <c r="G62" s="137">
        <v>6.3</v>
      </c>
      <c r="I62" s="96"/>
      <c r="J62" s="104"/>
      <c r="K62" s="80" t="s">
        <v>296</v>
      </c>
      <c r="L62" s="81">
        <v>0.371</v>
      </c>
      <c r="M62" s="81">
        <v>0.222</v>
      </c>
      <c r="N62" s="81">
        <v>0.40699999999999997</v>
      </c>
      <c r="O62" s="82">
        <v>5.2</v>
      </c>
    </row>
    <row r="63" spans="1:15" ht="13.5" thickBot="1" x14ac:dyDescent="0.25">
      <c r="A63" s="96"/>
      <c r="B63" s="106"/>
      <c r="C63" s="135" t="s">
        <v>63</v>
      </c>
      <c r="D63" s="136">
        <v>0.84399999999999997</v>
      </c>
      <c r="E63" s="136">
        <v>0.111</v>
      </c>
      <c r="F63" s="136">
        <v>4.3999999999999997E-2</v>
      </c>
      <c r="G63" s="138">
        <v>9</v>
      </c>
      <c r="I63" s="96"/>
      <c r="J63" s="106"/>
      <c r="K63" s="80" t="s">
        <v>37</v>
      </c>
      <c r="L63" s="81">
        <v>0.18</v>
      </c>
      <c r="M63" s="81">
        <v>0.26200000000000001</v>
      </c>
      <c r="N63" s="81">
        <v>0.55700000000000005</v>
      </c>
      <c r="O63" s="82">
        <v>3.7</v>
      </c>
    </row>
    <row r="64" spans="1:15" ht="13.5" thickBot="1" x14ac:dyDescent="0.25">
      <c r="A64" s="96"/>
      <c r="B64" s="107">
        <v>43034</v>
      </c>
      <c r="C64" s="135" t="s">
        <v>111</v>
      </c>
      <c r="D64" s="136">
        <v>0.54700000000000004</v>
      </c>
      <c r="E64" s="136">
        <v>0.32100000000000001</v>
      </c>
      <c r="F64" s="136">
        <v>0.13200000000000001</v>
      </c>
      <c r="G64" s="137">
        <v>7.2</v>
      </c>
      <c r="I64" s="96"/>
      <c r="J64" s="107">
        <v>43034</v>
      </c>
      <c r="K64" s="80" t="s">
        <v>138</v>
      </c>
      <c r="L64" s="81">
        <v>0.66700000000000004</v>
      </c>
      <c r="M64" s="81">
        <v>0.158</v>
      </c>
      <c r="N64" s="81">
        <v>0.17599999999999999</v>
      </c>
      <c r="O64" s="84">
        <v>7.6</v>
      </c>
    </row>
    <row r="65" spans="1:15" ht="13.5" thickBot="1" x14ac:dyDescent="0.25">
      <c r="A65" s="96"/>
      <c r="B65" s="104"/>
      <c r="C65" s="135" t="s">
        <v>67</v>
      </c>
      <c r="D65" s="136">
        <v>0.47799999999999998</v>
      </c>
      <c r="E65" s="136">
        <v>0.312</v>
      </c>
      <c r="F65" s="136">
        <v>0.21</v>
      </c>
      <c r="G65" s="137">
        <v>6.6</v>
      </c>
      <c r="I65" s="96"/>
      <c r="J65" s="104"/>
      <c r="K65" s="80" t="s">
        <v>24</v>
      </c>
      <c r="L65" s="81">
        <v>0.35499999999999998</v>
      </c>
      <c r="M65" s="81">
        <v>0.438</v>
      </c>
      <c r="N65" s="81">
        <v>0.20699999999999999</v>
      </c>
      <c r="O65" s="82">
        <v>5.9</v>
      </c>
    </row>
    <row r="66" spans="1:15" ht="13.5" thickBot="1" x14ac:dyDescent="0.25">
      <c r="A66" s="96"/>
      <c r="B66" s="106"/>
      <c r="C66" s="135" t="s">
        <v>69</v>
      </c>
      <c r="D66" s="136">
        <v>0.20899999999999999</v>
      </c>
      <c r="E66" s="136">
        <v>7.9000000000000001E-2</v>
      </c>
      <c r="F66" s="136">
        <v>0.71199999999999997</v>
      </c>
      <c r="G66" s="137">
        <v>3.2</v>
      </c>
      <c r="I66" s="96"/>
      <c r="J66" s="106"/>
      <c r="K66" s="80" t="s">
        <v>131</v>
      </c>
      <c r="L66" s="81">
        <v>0.39300000000000002</v>
      </c>
      <c r="M66" s="81">
        <v>0.254</v>
      </c>
      <c r="N66" s="81">
        <v>0.35299999999999998</v>
      </c>
      <c r="O66" s="82">
        <v>5.6</v>
      </c>
    </row>
    <row r="67" spans="1:15" ht="13.5" thickBot="1" x14ac:dyDescent="0.25">
      <c r="A67" s="96"/>
      <c r="B67" s="107">
        <v>43035</v>
      </c>
      <c r="C67" s="135" t="s">
        <v>36</v>
      </c>
      <c r="D67" s="136">
        <v>0.48099999999999998</v>
      </c>
      <c r="E67" s="136">
        <v>0.317</v>
      </c>
      <c r="F67" s="136">
        <v>0.20200000000000001</v>
      </c>
      <c r="G67" s="137">
        <v>6.6</v>
      </c>
      <c r="I67" s="96"/>
      <c r="J67" s="107">
        <v>43035</v>
      </c>
      <c r="K67" s="80" t="s">
        <v>190</v>
      </c>
      <c r="L67" s="81">
        <v>0.56699999999999995</v>
      </c>
      <c r="M67" s="81">
        <v>0.24199999999999999</v>
      </c>
      <c r="N67" s="81">
        <v>0.191</v>
      </c>
      <c r="O67" s="84">
        <v>7.1</v>
      </c>
    </row>
    <row r="68" spans="1:15" ht="13.5" thickBot="1" x14ac:dyDescent="0.25">
      <c r="A68" s="96"/>
      <c r="B68" s="104"/>
      <c r="C68" s="135" t="s">
        <v>261</v>
      </c>
      <c r="D68" s="136">
        <v>0.49399999999999999</v>
      </c>
      <c r="E68" s="136">
        <v>0.35799999999999998</v>
      </c>
      <c r="F68" s="136">
        <v>0.14799999999999999</v>
      </c>
      <c r="G68" s="137">
        <v>6.9</v>
      </c>
      <c r="I68" s="96"/>
      <c r="J68" s="104"/>
      <c r="K68" s="80" t="s">
        <v>114</v>
      </c>
      <c r="L68" s="81">
        <v>0.217</v>
      </c>
      <c r="M68" s="81">
        <v>0.53900000000000003</v>
      </c>
      <c r="N68" s="81">
        <v>0.24399999999999999</v>
      </c>
      <c r="O68" s="82">
        <v>5.0999999999999996</v>
      </c>
    </row>
    <row r="69" spans="1:15" ht="13.5" thickBot="1" x14ac:dyDescent="0.25">
      <c r="A69" s="97"/>
      <c r="B69" s="106"/>
      <c r="C69" s="140" t="s">
        <v>262</v>
      </c>
      <c r="D69" s="141">
        <v>0.32100000000000001</v>
      </c>
      <c r="E69" s="141">
        <v>0.115</v>
      </c>
      <c r="F69" s="141">
        <v>0.56399999999999995</v>
      </c>
      <c r="G69" s="142">
        <v>4.4000000000000004</v>
      </c>
      <c r="I69" s="97"/>
      <c r="J69" s="105"/>
      <c r="K69" s="85" t="s">
        <v>297</v>
      </c>
      <c r="L69" s="86">
        <v>9.0999999999999998E-2</v>
      </c>
      <c r="M69" s="86">
        <v>2.3E-2</v>
      </c>
      <c r="N69" s="86">
        <v>0.88600000000000001</v>
      </c>
      <c r="O69" s="92">
        <v>1.9</v>
      </c>
    </row>
    <row r="70" spans="1:15" ht="14.25" customHeight="1" thickTop="1" thickBot="1" x14ac:dyDescent="0.25">
      <c r="A70" s="95" t="s">
        <v>289</v>
      </c>
      <c r="B70" s="154" t="s">
        <v>245</v>
      </c>
      <c r="C70" s="148" t="s">
        <v>246</v>
      </c>
      <c r="D70" s="151" t="s">
        <v>247</v>
      </c>
      <c r="E70" s="152"/>
      <c r="F70" s="152"/>
      <c r="G70" s="153"/>
      <c r="I70" s="95" t="s">
        <v>289</v>
      </c>
      <c r="J70" s="98" t="s">
        <v>245</v>
      </c>
      <c r="K70" s="98" t="s">
        <v>246</v>
      </c>
      <c r="L70" s="100" t="s">
        <v>247</v>
      </c>
      <c r="M70" s="101"/>
      <c r="N70" s="102"/>
      <c r="O70" s="98" t="s">
        <v>11</v>
      </c>
    </row>
    <row r="71" spans="1:15" ht="26.25" thickBot="1" x14ac:dyDescent="0.25">
      <c r="A71" s="96"/>
      <c r="B71" s="147"/>
      <c r="C71" s="149"/>
      <c r="D71" s="133" t="s">
        <v>5</v>
      </c>
      <c r="E71" s="133" t="s">
        <v>248</v>
      </c>
      <c r="F71" s="133" t="s">
        <v>7</v>
      </c>
      <c r="G71" s="133" t="s">
        <v>11</v>
      </c>
      <c r="I71" s="96"/>
      <c r="J71" s="99"/>
      <c r="K71" s="99"/>
      <c r="L71" s="79" t="s">
        <v>5</v>
      </c>
      <c r="M71" s="79" t="s">
        <v>248</v>
      </c>
      <c r="N71" s="79" t="s">
        <v>7</v>
      </c>
      <c r="O71" s="99"/>
    </row>
    <row r="72" spans="1:15" ht="14.25" thickTop="1" thickBot="1" x14ac:dyDescent="0.25">
      <c r="A72" s="96"/>
      <c r="B72" s="103">
        <v>43038</v>
      </c>
      <c r="C72" s="135" t="s">
        <v>30</v>
      </c>
      <c r="D72" s="136">
        <v>0.63900000000000001</v>
      </c>
      <c r="E72" s="136">
        <v>0.26500000000000001</v>
      </c>
      <c r="F72" s="136">
        <v>9.6000000000000002E-2</v>
      </c>
      <c r="G72" s="138">
        <v>7.8</v>
      </c>
      <c r="I72" s="96"/>
      <c r="J72" s="103">
        <v>43038</v>
      </c>
      <c r="K72" s="80" t="s">
        <v>77</v>
      </c>
      <c r="L72" s="81">
        <v>0.30299999999999999</v>
      </c>
      <c r="M72" s="81">
        <v>0.39</v>
      </c>
      <c r="N72" s="81">
        <v>0.308</v>
      </c>
      <c r="O72" s="82">
        <v>5.3</v>
      </c>
    </row>
    <row r="73" spans="1:15" ht="13.5" thickBot="1" x14ac:dyDescent="0.25">
      <c r="A73" s="96"/>
      <c r="B73" s="104"/>
      <c r="C73" s="135" t="s">
        <v>290</v>
      </c>
      <c r="D73" s="136">
        <v>0.40899999999999997</v>
      </c>
      <c r="E73" s="136">
        <v>0.32800000000000001</v>
      </c>
      <c r="F73" s="136">
        <v>0.26300000000000001</v>
      </c>
      <c r="G73" s="137">
        <v>6</v>
      </c>
      <c r="I73" s="96"/>
      <c r="J73" s="104"/>
      <c r="K73" s="80" t="s">
        <v>275</v>
      </c>
      <c r="L73" s="81">
        <v>0.52300000000000002</v>
      </c>
      <c r="M73" s="81">
        <v>0.29599999999999999</v>
      </c>
      <c r="N73" s="81">
        <v>0.18099999999999999</v>
      </c>
      <c r="O73" s="82">
        <v>6.9</v>
      </c>
    </row>
    <row r="74" spans="1:15" ht="13.5" thickBot="1" x14ac:dyDescent="0.25">
      <c r="A74" s="96"/>
      <c r="B74" s="105"/>
      <c r="C74" s="135" t="s">
        <v>81</v>
      </c>
      <c r="D74" s="136">
        <v>0.75</v>
      </c>
      <c r="E74" s="136">
        <v>0.22700000000000001</v>
      </c>
      <c r="F74" s="136">
        <v>2.3E-2</v>
      </c>
      <c r="G74" s="138">
        <v>8.6999999999999993</v>
      </c>
      <c r="I74" s="96"/>
      <c r="J74" s="105"/>
      <c r="K74" s="80" t="s">
        <v>276</v>
      </c>
      <c r="L74" s="81">
        <v>0.441</v>
      </c>
      <c r="M74" s="81">
        <v>7.5999999999999998E-2</v>
      </c>
      <c r="N74" s="81">
        <v>0.48299999999999998</v>
      </c>
      <c r="O74" s="82">
        <v>5.3</v>
      </c>
    </row>
    <row r="75" spans="1:15" ht="14.25" thickTop="1" thickBot="1" x14ac:dyDescent="0.25">
      <c r="A75" s="96"/>
      <c r="B75" s="103">
        <v>43039</v>
      </c>
      <c r="C75" s="135" t="s">
        <v>54</v>
      </c>
      <c r="D75" s="136">
        <v>0.46500000000000002</v>
      </c>
      <c r="E75" s="136">
        <v>0.29799999999999999</v>
      </c>
      <c r="F75" s="136">
        <v>0.23699999999999999</v>
      </c>
      <c r="G75" s="137">
        <v>6.4</v>
      </c>
      <c r="I75" s="96"/>
      <c r="J75" s="103">
        <v>43039</v>
      </c>
      <c r="K75" s="80" t="s">
        <v>203</v>
      </c>
      <c r="L75" s="81">
        <v>0.40799999999999997</v>
      </c>
      <c r="M75" s="81">
        <v>0.46</v>
      </c>
      <c r="N75" s="81">
        <v>0.13200000000000001</v>
      </c>
      <c r="O75" s="82">
        <v>6.5</v>
      </c>
    </row>
    <row r="76" spans="1:15" ht="13.5" thickBot="1" x14ac:dyDescent="0.25">
      <c r="A76" s="96"/>
      <c r="B76" s="104"/>
      <c r="C76" s="135" t="s">
        <v>24</v>
      </c>
      <c r="D76" s="136">
        <v>0.51600000000000001</v>
      </c>
      <c r="E76" s="136">
        <v>0.24099999999999999</v>
      </c>
      <c r="F76" s="136">
        <v>0.24299999999999999</v>
      </c>
      <c r="G76" s="137">
        <v>6.6</v>
      </c>
      <c r="I76" s="96"/>
      <c r="J76" s="104"/>
      <c r="K76" s="80" t="s">
        <v>277</v>
      </c>
      <c r="L76" s="81">
        <v>0.61299999999999999</v>
      </c>
      <c r="M76" s="81">
        <v>0.27900000000000003</v>
      </c>
      <c r="N76" s="81">
        <v>0.108</v>
      </c>
      <c r="O76" s="84">
        <v>7.6</v>
      </c>
    </row>
    <row r="77" spans="1:15" ht="13.5" thickBot="1" x14ac:dyDescent="0.25">
      <c r="A77" s="96"/>
      <c r="B77" s="106"/>
      <c r="C77" s="135" t="s">
        <v>94</v>
      </c>
      <c r="D77" s="136">
        <v>0.72899999999999998</v>
      </c>
      <c r="E77" s="136">
        <v>0.14799999999999999</v>
      </c>
      <c r="F77" s="136">
        <v>0.123</v>
      </c>
      <c r="G77" s="138">
        <v>8.1999999999999993</v>
      </c>
      <c r="I77" s="96"/>
      <c r="J77" s="106"/>
      <c r="K77" s="80" t="s">
        <v>64</v>
      </c>
      <c r="L77" s="81">
        <v>0</v>
      </c>
      <c r="M77" s="81">
        <v>0.28100000000000003</v>
      </c>
      <c r="N77" s="81">
        <v>0.71899999999999997</v>
      </c>
      <c r="O77" s="91">
        <v>2.1</v>
      </c>
    </row>
    <row r="78" spans="1:15" ht="13.5" thickBot="1" x14ac:dyDescent="0.25">
      <c r="A78" s="96"/>
      <c r="B78" s="107">
        <v>43040</v>
      </c>
      <c r="C78" s="135" t="s">
        <v>61</v>
      </c>
      <c r="D78" s="136">
        <v>0.72399999999999998</v>
      </c>
      <c r="E78" s="136">
        <v>0.22900000000000001</v>
      </c>
      <c r="F78" s="136">
        <v>4.8000000000000001E-2</v>
      </c>
      <c r="G78" s="138">
        <v>8.4</v>
      </c>
      <c r="I78" s="96"/>
      <c r="J78" s="107">
        <v>43040</v>
      </c>
      <c r="K78" s="80" t="s">
        <v>90</v>
      </c>
      <c r="L78" s="81">
        <v>0.55400000000000005</v>
      </c>
      <c r="M78" s="81">
        <v>0.245</v>
      </c>
      <c r="N78" s="81">
        <v>0.20100000000000001</v>
      </c>
      <c r="O78" s="82">
        <v>7</v>
      </c>
    </row>
    <row r="79" spans="1:15" ht="13.5" thickBot="1" x14ac:dyDescent="0.25">
      <c r="A79" s="96"/>
      <c r="B79" s="104"/>
      <c r="C79" s="135" t="s">
        <v>286</v>
      </c>
      <c r="D79" s="136">
        <v>0.438</v>
      </c>
      <c r="E79" s="136">
        <v>0.41699999999999998</v>
      </c>
      <c r="F79" s="136">
        <v>0.14599999999999999</v>
      </c>
      <c r="G79" s="137">
        <v>6.6</v>
      </c>
      <c r="I79" s="96"/>
      <c r="J79" s="104"/>
      <c r="K79" s="80" t="s">
        <v>31</v>
      </c>
      <c r="L79" s="81">
        <v>0.41599999999999998</v>
      </c>
      <c r="M79" s="81">
        <v>0.23899999999999999</v>
      </c>
      <c r="N79" s="81">
        <v>0.34399999999999997</v>
      </c>
      <c r="O79" s="82">
        <v>5.7</v>
      </c>
    </row>
    <row r="80" spans="1:15" ht="13.5" thickBot="1" x14ac:dyDescent="0.25">
      <c r="A80" s="96"/>
      <c r="B80" s="106"/>
      <c r="C80" s="135" t="s">
        <v>92</v>
      </c>
      <c r="D80" s="136">
        <v>0.59299999999999997</v>
      </c>
      <c r="E80" s="136">
        <v>0.16500000000000001</v>
      </c>
      <c r="F80" s="136">
        <v>0.24199999999999999</v>
      </c>
      <c r="G80" s="137">
        <v>7</v>
      </c>
      <c r="I80" s="96"/>
      <c r="J80" s="106"/>
      <c r="K80" s="80" t="s">
        <v>298</v>
      </c>
      <c r="L80" s="81">
        <v>0.308</v>
      </c>
      <c r="M80" s="81">
        <v>0.14399999999999999</v>
      </c>
      <c r="N80" s="81">
        <v>0.54800000000000004</v>
      </c>
      <c r="O80" s="82">
        <v>4.3</v>
      </c>
    </row>
    <row r="81" spans="1:15" ht="13.5" thickBot="1" x14ac:dyDescent="0.25">
      <c r="A81" s="96"/>
      <c r="B81" s="108" t="s">
        <v>119</v>
      </c>
      <c r="C81" s="135"/>
      <c r="D81" s="139"/>
      <c r="E81" s="139"/>
      <c r="F81" s="139"/>
      <c r="G81" s="139"/>
      <c r="I81" s="96"/>
      <c r="J81" s="108" t="s">
        <v>119</v>
      </c>
      <c r="K81" s="80"/>
      <c r="L81" s="83"/>
      <c r="M81" s="83"/>
      <c r="N81" s="83"/>
      <c r="O81" s="83"/>
    </row>
    <row r="82" spans="1:15" ht="13.5" thickBot="1" x14ac:dyDescent="0.25">
      <c r="A82" s="96"/>
      <c r="B82" s="109"/>
      <c r="C82" s="135"/>
      <c r="D82" s="139"/>
      <c r="E82" s="139"/>
      <c r="F82" s="139"/>
      <c r="G82" s="139"/>
      <c r="I82" s="96"/>
      <c r="J82" s="109"/>
      <c r="K82" s="80"/>
      <c r="L82" s="83"/>
      <c r="M82" s="83"/>
      <c r="N82" s="83"/>
      <c r="O82" s="83"/>
    </row>
    <row r="83" spans="1:15" ht="13.5" thickBot="1" x14ac:dyDescent="0.25">
      <c r="A83" s="96"/>
      <c r="B83" s="110"/>
      <c r="C83" s="135"/>
      <c r="D83" s="139"/>
      <c r="E83" s="139"/>
      <c r="F83" s="139"/>
      <c r="G83" s="139"/>
      <c r="I83" s="96"/>
      <c r="J83" s="110"/>
      <c r="K83" s="80"/>
      <c r="L83" s="83"/>
      <c r="M83" s="83"/>
      <c r="N83" s="83"/>
      <c r="O83" s="83"/>
    </row>
    <row r="84" spans="1:15" ht="13.5" thickBot="1" x14ac:dyDescent="0.25">
      <c r="A84" s="96"/>
      <c r="B84" s="107">
        <v>43042</v>
      </c>
      <c r="C84" s="135" t="s">
        <v>266</v>
      </c>
      <c r="D84" s="136">
        <v>0.621</v>
      </c>
      <c r="E84" s="136">
        <v>0.20499999999999999</v>
      </c>
      <c r="F84" s="136">
        <v>0.17399999999999999</v>
      </c>
      <c r="G84" s="137">
        <v>7.4</v>
      </c>
      <c r="I84" s="96"/>
      <c r="J84" s="107">
        <v>43042</v>
      </c>
      <c r="K84" s="80" t="s">
        <v>59</v>
      </c>
      <c r="L84" s="81">
        <v>0.45300000000000001</v>
      </c>
      <c r="M84" s="81">
        <v>0.223</v>
      </c>
      <c r="N84" s="81">
        <v>0.32400000000000001</v>
      </c>
      <c r="O84" s="82">
        <v>6</v>
      </c>
    </row>
    <row r="85" spans="1:15" ht="13.5" thickBot="1" x14ac:dyDescent="0.25">
      <c r="A85" s="96"/>
      <c r="B85" s="104"/>
      <c r="C85" s="135" t="s">
        <v>251</v>
      </c>
      <c r="D85" s="136">
        <v>0.61399999999999999</v>
      </c>
      <c r="E85" s="136">
        <v>0.32600000000000001</v>
      </c>
      <c r="F85" s="136">
        <v>6.0999999999999999E-2</v>
      </c>
      <c r="G85" s="138">
        <v>7.8</v>
      </c>
      <c r="I85" s="96"/>
      <c r="J85" s="104"/>
      <c r="K85" s="80" t="s">
        <v>279</v>
      </c>
      <c r="L85" s="81">
        <v>0.76400000000000001</v>
      </c>
      <c r="M85" s="81">
        <v>0.189</v>
      </c>
      <c r="N85" s="81">
        <v>4.7E-2</v>
      </c>
      <c r="O85" s="84">
        <v>8.6</v>
      </c>
    </row>
    <row r="86" spans="1:15" ht="13.5" thickBot="1" x14ac:dyDescent="0.25">
      <c r="A86" s="97"/>
      <c r="B86" s="105"/>
      <c r="C86" s="140" t="s">
        <v>115</v>
      </c>
      <c r="D86" s="141">
        <v>0.48</v>
      </c>
      <c r="E86" s="141">
        <v>0.24</v>
      </c>
      <c r="F86" s="141">
        <v>0.28000000000000003</v>
      </c>
      <c r="G86" s="142">
        <v>6.3</v>
      </c>
      <c r="I86" s="97"/>
      <c r="J86" s="105"/>
      <c r="K86" s="85" t="s">
        <v>129</v>
      </c>
      <c r="L86" s="86">
        <v>0.152</v>
      </c>
      <c r="M86" s="86">
        <v>0.318</v>
      </c>
      <c r="N86" s="86">
        <v>0.53</v>
      </c>
      <c r="O86" s="88">
        <v>3.6</v>
      </c>
    </row>
    <row r="87" spans="1:15" ht="13.5" thickTop="1" x14ac:dyDescent="0.2"/>
  </sheetData>
  <mergeCells count="97">
    <mergeCell ref="J84:J86"/>
    <mergeCell ref="O70:O71"/>
    <mergeCell ref="J72:J74"/>
    <mergeCell ref="J75:J77"/>
    <mergeCell ref="J78:J80"/>
    <mergeCell ref="J81:J83"/>
    <mergeCell ref="J55:J57"/>
    <mergeCell ref="J58:J60"/>
    <mergeCell ref="J61:J63"/>
    <mergeCell ref="J64:J66"/>
    <mergeCell ref="J67:J69"/>
    <mergeCell ref="J50:J52"/>
    <mergeCell ref="I53:I69"/>
    <mergeCell ref="J53:J54"/>
    <mergeCell ref="K53:K54"/>
    <mergeCell ref="L53:N53"/>
    <mergeCell ref="O53:O54"/>
    <mergeCell ref="O36:O37"/>
    <mergeCell ref="J38:J40"/>
    <mergeCell ref="J41:J43"/>
    <mergeCell ref="J44:J46"/>
    <mergeCell ref="J47:J49"/>
    <mergeCell ref="L19:N19"/>
    <mergeCell ref="O19:O20"/>
    <mergeCell ref="J21:J23"/>
    <mergeCell ref="J24:J26"/>
    <mergeCell ref="J10:J12"/>
    <mergeCell ref="J13:J15"/>
    <mergeCell ref="J16:J18"/>
    <mergeCell ref="I19:I35"/>
    <mergeCell ref="J19:J20"/>
    <mergeCell ref="K19:K20"/>
    <mergeCell ref="J27:J29"/>
    <mergeCell ref="J30:J32"/>
    <mergeCell ref="J33:J35"/>
    <mergeCell ref="I1:O1"/>
    <mergeCell ref="I2:I18"/>
    <mergeCell ref="J2:J3"/>
    <mergeCell ref="K2:K3"/>
    <mergeCell ref="L2:N2"/>
    <mergeCell ref="O2:O3"/>
    <mergeCell ref="J4:J6"/>
    <mergeCell ref="J7:J9"/>
    <mergeCell ref="B72:B74"/>
    <mergeCell ref="B75:B77"/>
    <mergeCell ref="B78:B80"/>
    <mergeCell ref="B81:B83"/>
    <mergeCell ref="I70:I86"/>
    <mergeCell ref="J70:J71"/>
    <mergeCell ref="K70:K71"/>
    <mergeCell ref="L70:N70"/>
    <mergeCell ref="A70:A86"/>
    <mergeCell ref="B70:B71"/>
    <mergeCell ref="C70:C71"/>
    <mergeCell ref="D70:G70"/>
    <mergeCell ref="B84:B86"/>
    <mergeCell ref="B55:B57"/>
    <mergeCell ref="B58:B60"/>
    <mergeCell ref="B61:B63"/>
    <mergeCell ref="B64:B66"/>
    <mergeCell ref="A53:A69"/>
    <mergeCell ref="B53:B54"/>
    <mergeCell ref="C53:C54"/>
    <mergeCell ref="D53:G53"/>
    <mergeCell ref="B67:B69"/>
    <mergeCell ref="B38:B40"/>
    <mergeCell ref="B41:B43"/>
    <mergeCell ref="B44:B46"/>
    <mergeCell ref="I36:I52"/>
    <mergeCell ref="J36:J37"/>
    <mergeCell ref="K36:K37"/>
    <mergeCell ref="L36:N36"/>
    <mergeCell ref="B33:B35"/>
    <mergeCell ref="A36:A52"/>
    <mergeCell ref="B36:B37"/>
    <mergeCell ref="C36:C37"/>
    <mergeCell ref="D36:G36"/>
    <mergeCell ref="B47:B49"/>
    <mergeCell ref="B50:B52"/>
    <mergeCell ref="C19:C20"/>
    <mergeCell ref="D19:G19"/>
    <mergeCell ref="B7:B9"/>
    <mergeCell ref="B10:B12"/>
    <mergeCell ref="B13:B15"/>
    <mergeCell ref="B16:B18"/>
    <mergeCell ref="A19:A35"/>
    <mergeCell ref="B19:B20"/>
    <mergeCell ref="B21:B23"/>
    <mergeCell ref="B24:B26"/>
    <mergeCell ref="B27:B29"/>
    <mergeCell ref="B30:B32"/>
    <mergeCell ref="A1:G1"/>
    <mergeCell ref="A2:A18"/>
    <mergeCell ref="B2:B3"/>
    <mergeCell ref="C2:C3"/>
    <mergeCell ref="D2:G2"/>
    <mergeCell ref="B4:B6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workbookViewId="0">
      <selection activeCell="Q14" sqref="Q14"/>
    </sheetView>
  </sheetViews>
  <sheetFormatPr defaultRowHeight="12.75" x14ac:dyDescent="0.2"/>
  <cols>
    <col min="1" max="1" width="10.42578125" bestFit="1" customWidth="1"/>
    <col min="2" max="2" width="9.85546875" bestFit="1" customWidth="1"/>
    <col min="3" max="3" width="27.28515625" customWidth="1"/>
    <col min="9" max="9" width="10.42578125" bestFit="1" customWidth="1"/>
    <col min="10" max="10" width="9.85546875" bestFit="1" customWidth="1"/>
    <col min="11" max="11" width="27.7109375" customWidth="1"/>
    <col min="13" max="13" width="11" customWidth="1"/>
  </cols>
  <sheetData>
    <row r="1" spans="1:15" ht="14.25" thickTop="1" thickBot="1" x14ac:dyDescent="0.25">
      <c r="A1" s="93" t="s">
        <v>307</v>
      </c>
      <c r="B1" s="94"/>
      <c r="C1" s="94"/>
      <c r="D1" s="94"/>
      <c r="E1" s="94"/>
      <c r="F1" s="94"/>
      <c r="G1" s="94"/>
      <c r="I1" s="93" t="s">
        <v>308</v>
      </c>
      <c r="J1" s="94"/>
      <c r="K1" s="94"/>
      <c r="L1" s="94"/>
      <c r="M1" s="94"/>
      <c r="N1" s="94"/>
      <c r="O1" s="94"/>
    </row>
    <row r="2" spans="1:15" ht="14.25" thickTop="1" thickBot="1" x14ac:dyDescent="0.25">
      <c r="A2" s="95" t="s">
        <v>244</v>
      </c>
      <c r="B2" s="146" t="s">
        <v>245</v>
      </c>
      <c r="C2" s="148" t="s">
        <v>246</v>
      </c>
      <c r="D2" s="151" t="s">
        <v>247</v>
      </c>
      <c r="E2" s="152"/>
      <c r="F2" s="152"/>
      <c r="G2" s="153"/>
      <c r="I2" s="95" t="s">
        <v>244</v>
      </c>
      <c r="J2" s="98" t="s">
        <v>245</v>
      </c>
      <c r="K2" s="98" t="s">
        <v>246</v>
      </c>
      <c r="L2" s="100" t="s">
        <v>247</v>
      </c>
      <c r="M2" s="101"/>
      <c r="N2" s="102"/>
      <c r="O2" s="98" t="s">
        <v>11</v>
      </c>
    </row>
    <row r="3" spans="1:15" ht="26.25" thickBot="1" x14ac:dyDescent="0.25">
      <c r="A3" s="96"/>
      <c r="B3" s="147"/>
      <c r="C3" s="149"/>
      <c r="D3" s="133" t="s">
        <v>5</v>
      </c>
      <c r="E3" s="133" t="s">
        <v>248</v>
      </c>
      <c r="F3" s="133" t="s">
        <v>7</v>
      </c>
      <c r="G3" s="133" t="s">
        <v>11</v>
      </c>
      <c r="I3" s="96"/>
      <c r="J3" s="99"/>
      <c r="K3" s="99"/>
      <c r="L3" s="79" t="s">
        <v>5</v>
      </c>
      <c r="M3" s="79" t="s">
        <v>248</v>
      </c>
      <c r="N3" s="79" t="s">
        <v>7</v>
      </c>
      <c r="O3" s="99"/>
    </row>
    <row r="4" spans="1:15" ht="14.25" thickTop="1" thickBot="1" x14ac:dyDescent="0.25">
      <c r="A4" s="96"/>
      <c r="B4" s="103">
        <v>43045</v>
      </c>
      <c r="C4" s="135" t="s">
        <v>14</v>
      </c>
      <c r="D4" s="136">
        <v>0.39800000000000002</v>
      </c>
      <c r="E4" s="136">
        <v>0.33500000000000002</v>
      </c>
      <c r="F4" s="136">
        <v>0.26700000000000002</v>
      </c>
      <c r="G4" s="137">
        <v>5.9</v>
      </c>
      <c r="I4" s="96"/>
      <c r="J4" s="103">
        <v>43045</v>
      </c>
      <c r="K4" s="80" t="s">
        <v>292</v>
      </c>
      <c r="L4" s="81">
        <v>0.32900000000000001</v>
      </c>
      <c r="M4" s="81">
        <v>0.58599999999999997</v>
      </c>
      <c r="N4" s="81">
        <v>8.5999999999999993E-2</v>
      </c>
      <c r="O4" s="82">
        <v>6.3</v>
      </c>
    </row>
    <row r="5" spans="1:15" ht="13.5" thickBot="1" x14ac:dyDescent="0.25">
      <c r="A5" s="96"/>
      <c r="B5" s="104"/>
      <c r="C5" s="135" t="s">
        <v>282</v>
      </c>
      <c r="D5" s="136">
        <v>0.46500000000000002</v>
      </c>
      <c r="E5" s="136">
        <v>0.20799999999999999</v>
      </c>
      <c r="F5" s="136">
        <v>0.32700000000000001</v>
      </c>
      <c r="G5" s="137">
        <v>6</v>
      </c>
      <c r="I5" s="96"/>
      <c r="J5" s="104"/>
      <c r="K5" s="80" t="s">
        <v>68</v>
      </c>
      <c r="L5" s="81">
        <v>0.57799999999999996</v>
      </c>
      <c r="M5" s="81">
        <v>0.189</v>
      </c>
      <c r="N5" s="81">
        <v>0.23300000000000001</v>
      </c>
      <c r="O5" s="82">
        <v>7</v>
      </c>
    </row>
    <row r="6" spans="1:15" ht="13.5" thickBot="1" x14ac:dyDescent="0.25">
      <c r="A6" s="96"/>
      <c r="B6" s="106"/>
      <c r="C6" s="135" t="s">
        <v>42</v>
      </c>
      <c r="D6" s="136">
        <v>0.63200000000000001</v>
      </c>
      <c r="E6" s="136">
        <v>0.316</v>
      </c>
      <c r="F6" s="136">
        <v>5.2999999999999999E-2</v>
      </c>
      <c r="G6" s="138">
        <v>7.9</v>
      </c>
      <c r="I6" s="96"/>
      <c r="J6" s="105"/>
      <c r="K6" s="80" t="s">
        <v>131</v>
      </c>
      <c r="L6" s="81">
        <v>0.29299999999999998</v>
      </c>
      <c r="M6" s="81">
        <v>0.13300000000000001</v>
      </c>
      <c r="N6" s="81">
        <v>0.57299999999999995</v>
      </c>
      <c r="O6" s="82">
        <v>4.2</v>
      </c>
    </row>
    <row r="7" spans="1:15" ht="14.25" thickTop="1" thickBot="1" x14ac:dyDescent="0.25">
      <c r="A7" s="96"/>
      <c r="B7" s="107">
        <v>43046</v>
      </c>
      <c r="C7" s="135" t="s">
        <v>15</v>
      </c>
      <c r="D7" s="136">
        <v>0.59799999999999998</v>
      </c>
      <c r="E7" s="136">
        <v>0.224</v>
      </c>
      <c r="F7" s="136">
        <v>0.17799999999999999</v>
      </c>
      <c r="G7" s="137">
        <v>7.3</v>
      </c>
      <c r="I7" s="96"/>
      <c r="J7" s="103">
        <v>43046</v>
      </c>
      <c r="K7" s="80" t="s">
        <v>293</v>
      </c>
      <c r="L7" s="81">
        <v>0.68</v>
      </c>
      <c r="M7" s="81">
        <v>0.26800000000000002</v>
      </c>
      <c r="N7" s="81">
        <v>5.2999999999999999E-2</v>
      </c>
      <c r="O7" s="84">
        <v>8.1999999999999993</v>
      </c>
    </row>
    <row r="8" spans="1:15" ht="13.5" thickBot="1" x14ac:dyDescent="0.25">
      <c r="A8" s="96"/>
      <c r="B8" s="104"/>
      <c r="C8" s="135" t="s">
        <v>114</v>
      </c>
      <c r="D8" s="136">
        <v>0.64100000000000001</v>
      </c>
      <c r="E8" s="136">
        <v>0.30599999999999999</v>
      </c>
      <c r="F8" s="136">
        <v>5.2999999999999999E-2</v>
      </c>
      <c r="G8" s="138">
        <v>8</v>
      </c>
      <c r="I8" s="96"/>
      <c r="J8" s="104"/>
      <c r="K8" s="80" t="s">
        <v>24</v>
      </c>
      <c r="L8" s="81">
        <v>0.33200000000000002</v>
      </c>
      <c r="M8" s="81">
        <v>0.38</v>
      </c>
      <c r="N8" s="81">
        <v>0.28899999999999998</v>
      </c>
      <c r="O8" s="82">
        <v>5.5</v>
      </c>
    </row>
    <row r="9" spans="1:15" ht="13.5" thickBot="1" x14ac:dyDescent="0.25">
      <c r="A9" s="96"/>
      <c r="B9" s="106"/>
      <c r="C9" s="135" t="s">
        <v>94</v>
      </c>
      <c r="D9" s="136">
        <v>0.76200000000000001</v>
      </c>
      <c r="E9" s="136">
        <v>0.161</v>
      </c>
      <c r="F9" s="136">
        <v>7.6999999999999999E-2</v>
      </c>
      <c r="G9" s="138">
        <v>8.5</v>
      </c>
      <c r="I9" s="96"/>
      <c r="J9" s="106"/>
      <c r="K9" s="80" t="s">
        <v>27</v>
      </c>
      <c r="L9" s="81">
        <v>0.309</v>
      </c>
      <c r="M9" s="81">
        <v>0.25</v>
      </c>
      <c r="N9" s="81">
        <v>0.441</v>
      </c>
      <c r="O9" s="82">
        <v>4.8</v>
      </c>
    </row>
    <row r="10" spans="1:15" ht="13.5" thickBot="1" x14ac:dyDescent="0.25">
      <c r="A10" s="96"/>
      <c r="B10" s="107">
        <v>43047</v>
      </c>
      <c r="C10" s="135" t="s">
        <v>29</v>
      </c>
      <c r="D10" s="136">
        <v>0.63200000000000001</v>
      </c>
      <c r="E10" s="136">
        <v>0.30199999999999999</v>
      </c>
      <c r="F10" s="136">
        <v>6.6000000000000003E-2</v>
      </c>
      <c r="G10" s="138">
        <v>7.9</v>
      </c>
      <c r="I10" s="96"/>
      <c r="J10" s="107">
        <v>43047</v>
      </c>
      <c r="K10" s="80" t="s">
        <v>138</v>
      </c>
      <c r="L10" s="81">
        <v>0.65700000000000003</v>
      </c>
      <c r="M10" s="81">
        <v>0.24299999999999999</v>
      </c>
      <c r="N10" s="81">
        <v>0.1</v>
      </c>
      <c r="O10" s="84">
        <v>7.9</v>
      </c>
    </row>
    <row r="11" spans="1:15" ht="13.5" thickBot="1" x14ac:dyDescent="0.25">
      <c r="A11" s="96"/>
      <c r="B11" s="104"/>
      <c r="C11" s="135" t="s">
        <v>31</v>
      </c>
      <c r="D11" s="136">
        <v>0.438</v>
      </c>
      <c r="E11" s="136">
        <v>0.38300000000000001</v>
      </c>
      <c r="F11" s="136">
        <v>0.18</v>
      </c>
      <c r="G11" s="137">
        <v>6.5</v>
      </c>
      <c r="I11" s="96"/>
      <c r="J11" s="104"/>
      <c r="K11" s="80" t="s">
        <v>33</v>
      </c>
      <c r="L11" s="81">
        <v>0.24099999999999999</v>
      </c>
      <c r="M11" s="81">
        <v>0.54600000000000004</v>
      </c>
      <c r="N11" s="81">
        <v>0.21299999999999999</v>
      </c>
      <c r="O11" s="82">
        <v>5.4</v>
      </c>
    </row>
    <row r="12" spans="1:15" ht="13.5" thickBot="1" x14ac:dyDescent="0.25">
      <c r="A12" s="96"/>
      <c r="B12" s="106"/>
      <c r="C12" s="135" t="s">
        <v>26</v>
      </c>
      <c r="D12" s="136">
        <v>0.85499999999999998</v>
      </c>
      <c r="E12" s="136">
        <v>0.108</v>
      </c>
      <c r="F12" s="136">
        <v>3.5999999999999997E-2</v>
      </c>
      <c r="G12" s="138">
        <v>9.1</v>
      </c>
      <c r="I12" s="96"/>
      <c r="J12" s="106"/>
      <c r="K12" s="80" t="s">
        <v>34</v>
      </c>
      <c r="L12" s="81">
        <v>0.54200000000000004</v>
      </c>
      <c r="M12" s="81">
        <v>8.3000000000000004E-2</v>
      </c>
      <c r="N12" s="81">
        <v>0.375</v>
      </c>
      <c r="O12" s="82">
        <v>6.2</v>
      </c>
    </row>
    <row r="13" spans="1:15" ht="13.5" thickBot="1" x14ac:dyDescent="0.25">
      <c r="A13" s="96"/>
      <c r="B13" s="107">
        <v>43048</v>
      </c>
      <c r="C13" s="135" t="s">
        <v>283</v>
      </c>
      <c r="D13" s="136">
        <v>0.57999999999999996</v>
      </c>
      <c r="E13" s="136">
        <v>0.254</v>
      </c>
      <c r="F13" s="136">
        <v>0.16600000000000001</v>
      </c>
      <c r="G13" s="137">
        <v>7.2</v>
      </c>
      <c r="I13" s="96"/>
      <c r="J13" s="107">
        <v>43048</v>
      </c>
      <c r="K13" s="80" t="s">
        <v>30</v>
      </c>
      <c r="L13" s="81">
        <v>0.65100000000000002</v>
      </c>
      <c r="M13" s="81">
        <v>0.28599999999999998</v>
      </c>
      <c r="N13" s="81">
        <v>6.3E-2</v>
      </c>
      <c r="O13" s="84">
        <v>8</v>
      </c>
    </row>
    <row r="14" spans="1:15" ht="13.5" thickBot="1" x14ac:dyDescent="0.25">
      <c r="A14" s="96"/>
      <c r="B14" s="104"/>
      <c r="C14" s="135" t="s">
        <v>261</v>
      </c>
      <c r="D14" s="136">
        <v>0.50800000000000001</v>
      </c>
      <c r="E14" s="136">
        <v>0.39700000000000002</v>
      </c>
      <c r="F14" s="136">
        <v>9.5000000000000001E-2</v>
      </c>
      <c r="G14" s="137">
        <v>7.2</v>
      </c>
      <c r="I14" s="96"/>
      <c r="J14" s="104"/>
      <c r="K14" s="80" t="s">
        <v>93</v>
      </c>
      <c r="L14" s="81">
        <v>0.44800000000000001</v>
      </c>
      <c r="M14" s="81">
        <v>0.497</v>
      </c>
      <c r="N14" s="81">
        <v>5.5E-2</v>
      </c>
      <c r="O14" s="84">
        <v>7</v>
      </c>
    </row>
    <row r="15" spans="1:15" ht="13.5" thickBot="1" x14ac:dyDescent="0.25">
      <c r="A15" s="96"/>
      <c r="B15" s="106"/>
      <c r="C15" s="135" t="s">
        <v>259</v>
      </c>
      <c r="D15" s="136">
        <v>0.86799999999999999</v>
      </c>
      <c r="E15" s="136">
        <v>5.8999999999999997E-2</v>
      </c>
      <c r="F15" s="136">
        <v>7.3999999999999996E-2</v>
      </c>
      <c r="G15" s="138">
        <v>9</v>
      </c>
      <c r="I15" s="96"/>
      <c r="J15" s="106"/>
      <c r="K15" s="80" t="s">
        <v>302</v>
      </c>
      <c r="L15" s="81">
        <v>0.108</v>
      </c>
      <c r="M15" s="81">
        <v>8.2000000000000003E-2</v>
      </c>
      <c r="N15" s="81">
        <v>0.81</v>
      </c>
      <c r="O15" s="91">
        <v>2.2999999999999998</v>
      </c>
    </row>
    <row r="16" spans="1:15" ht="13.5" thickBot="1" x14ac:dyDescent="0.25">
      <c r="A16" s="96"/>
      <c r="B16" s="107">
        <v>43049</v>
      </c>
      <c r="C16" s="135" t="s">
        <v>284</v>
      </c>
      <c r="D16" s="136">
        <v>0.49299999999999999</v>
      </c>
      <c r="E16" s="136">
        <v>0.20200000000000001</v>
      </c>
      <c r="F16" s="136">
        <v>0.30499999999999999</v>
      </c>
      <c r="G16" s="137">
        <v>6.2</v>
      </c>
      <c r="I16" s="96"/>
      <c r="J16" s="107">
        <v>43049</v>
      </c>
      <c r="K16" s="80" t="s">
        <v>294</v>
      </c>
      <c r="L16" s="81">
        <v>0.70299999999999996</v>
      </c>
      <c r="M16" s="81">
        <v>0.28499999999999998</v>
      </c>
      <c r="N16" s="81">
        <v>1.0999999999999999E-2</v>
      </c>
      <c r="O16" s="84">
        <v>8.5</v>
      </c>
    </row>
    <row r="17" spans="1:15" ht="13.5" thickBot="1" x14ac:dyDescent="0.25">
      <c r="A17" s="96"/>
      <c r="B17" s="104"/>
      <c r="C17" s="135" t="s">
        <v>300</v>
      </c>
      <c r="D17" s="136">
        <v>0.66700000000000004</v>
      </c>
      <c r="E17" s="136">
        <v>0.21</v>
      </c>
      <c r="F17" s="136">
        <v>0.124</v>
      </c>
      <c r="G17" s="138">
        <v>7.8</v>
      </c>
      <c r="I17" s="96"/>
      <c r="J17" s="104"/>
      <c r="K17" s="80" t="s">
        <v>303</v>
      </c>
      <c r="L17" s="81">
        <v>0.27100000000000002</v>
      </c>
      <c r="M17" s="81">
        <v>0.66700000000000004</v>
      </c>
      <c r="N17" s="81">
        <v>6.3E-2</v>
      </c>
      <c r="O17" s="82">
        <v>6.1</v>
      </c>
    </row>
    <row r="18" spans="1:15" ht="13.5" thickBot="1" x14ac:dyDescent="0.25">
      <c r="A18" s="97"/>
      <c r="B18" s="105"/>
      <c r="C18" s="140" t="s">
        <v>121</v>
      </c>
      <c r="D18" s="141">
        <v>0.46</v>
      </c>
      <c r="E18" s="141">
        <v>0.34</v>
      </c>
      <c r="F18" s="141">
        <v>0.2</v>
      </c>
      <c r="G18" s="142">
        <v>6.5</v>
      </c>
      <c r="I18" s="97"/>
      <c r="J18" s="105"/>
      <c r="K18" s="85" t="s">
        <v>70</v>
      </c>
      <c r="L18" s="86">
        <v>0.63600000000000001</v>
      </c>
      <c r="M18" s="86">
        <v>0.22700000000000001</v>
      </c>
      <c r="N18" s="86">
        <v>0.13600000000000001</v>
      </c>
      <c r="O18" s="87">
        <v>7.6</v>
      </c>
    </row>
    <row r="19" spans="1:15" ht="14.25" thickTop="1" thickBot="1" x14ac:dyDescent="0.25">
      <c r="A19" s="95" t="s">
        <v>252</v>
      </c>
      <c r="B19" s="146" t="s">
        <v>245</v>
      </c>
      <c r="C19" s="148" t="s">
        <v>246</v>
      </c>
      <c r="D19" s="151" t="s">
        <v>247</v>
      </c>
      <c r="E19" s="152"/>
      <c r="F19" s="152"/>
      <c r="G19" s="153"/>
      <c r="I19" s="95" t="s">
        <v>252</v>
      </c>
      <c r="J19" s="111" t="s">
        <v>245</v>
      </c>
      <c r="K19" s="111" t="s">
        <v>246</v>
      </c>
      <c r="L19" s="113" t="s">
        <v>247</v>
      </c>
      <c r="M19" s="114"/>
      <c r="N19" s="115"/>
      <c r="O19" s="111" t="s">
        <v>11</v>
      </c>
    </row>
    <row r="20" spans="1:15" ht="24.75" thickBot="1" x14ac:dyDescent="0.25">
      <c r="A20" s="96"/>
      <c r="B20" s="147"/>
      <c r="C20" s="149"/>
      <c r="D20" s="133" t="s">
        <v>5</v>
      </c>
      <c r="E20" s="133" t="s">
        <v>248</v>
      </c>
      <c r="F20" s="133" t="s">
        <v>7</v>
      </c>
      <c r="G20" s="133" t="s">
        <v>11</v>
      </c>
      <c r="I20" s="96"/>
      <c r="J20" s="112"/>
      <c r="K20" s="112"/>
      <c r="L20" s="90" t="s">
        <v>5</v>
      </c>
      <c r="M20" s="90" t="s">
        <v>248</v>
      </c>
      <c r="N20" s="90" t="s">
        <v>7</v>
      </c>
      <c r="O20" s="112"/>
    </row>
    <row r="21" spans="1:15" ht="14.25" thickTop="1" thickBot="1" x14ac:dyDescent="0.25">
      <c r="A21" s="96"/>
      <c r="B21" s="103">
        <v>43052</v>
      </c>
      <c r="C21" s="135" t="s">
        <v>43</v>
      </c>
      <c r="D21" s="136">
        <v>0.313</v>
      </c>
      <c r="E21" s="136">
        <v>0.36199999999999999</v>
      </c>
      <c r="F21" s="136">
        <v>0.32500000000000001</v>
      </c>
      <c r="G21" s="137">
        <v>5.3</v>
      </c>
      <c r="I21" s="96"/>
      <c r="J21" s="103">
        <v>43052</v>
      </c>
      <c r="K21" s="80" t="s">
        <v>48</v>
      </c>
      <c r="L21" s="81">
        <v>0.20799999999999999</v>
      </c>
      <c r="M21" s="81">
        <v>0.24199999999999999</v>
      </c>
      <c r="N21" s="81">
        <v>0.55000000000000004</v>
      </c>
      <c r="O21" s="82">
        <v>3.8</v>
      </c>
    </row>
    <row r="22" spans="1:15" ht="13.5" thickBot="1" x14ac:dyDescent="0.25">
      <c r="A22" s="96"/>
      <c r="B22" s="104"/>
      <c r="C22" s="135" t="s">
        <v>286</v>
      </c>
      <c r="D22" s="136">
        <v>0.46100000000000002</v>
      </c>
      <c r="E22" s="136">
        <v>0.39600000000000002</v>
      </c>
      <c r="F22" s="136">
        <v>0.14299999999999999</v>
      </c>
      <c r="G22" s="137">
        <v>6.7</v>
      </c>
      <c r="I22" s="96"/>
      <c r="J22" s="104"/>
      <c r="K22" s="80" t="s">
        <v>31</v>
      </c>
      <c r="L22" s="81">
        <v>0.39600000000000002</v>
      </c>
      <c r="M22" s="81">
        <v>0.40200000000000002</v>
      </c>
      <c r="N22" s="81">
        <v>0.20100000000000001</v>
      </c>
      <c r="O22" s="82">
        <v>6.2</v>
      </c>
    </row>
    <row r="23" spans="1:15" ht="13.5" thickBot="1" x14ac:dyDescent="0.25">
      <c r="A23" s="96"/>
      <c r="B23" s="106"/>
      <c r="C23" s="135" t="s">
        <v>140</v>
      </c>
      <c r="D23" s="136">
        <v>0.25</v>
      </c>
      <c r="E23" s="136">
        <v>0.2</v>
      </c>
      <c r="F23" s="136">
        <v>0.55000000000000004</v>
      </c>
      <c r="G23" s="137">
        <v>4.0999999999999996</v>
      </c>
      <c r="I23" s="96"/>
      <c r="J23" s="105"/>
      <c r="K23" s="80" t="s">
        <v>106</v>
      </c>
      <c r="L23" s="81">
        <v>0.26300000000000001</v>
      </c>
      <c r="M23" s="81">
        <v>0.22800000000000001</v>
      </c>
      <c r="N23" s="81">
        <v>0.50900000000000001</v>
      </c>
      <c r="O23" s="82">
        <v>4.3</v>
      </c>
    </row>
    <row r="24" spans="1:15" ht="14.25" thickTop="1" thickBot="1" x14ac:dyDescent="0.25">
      <c r="A24" s="96"/>
      <c r="B24" s="107">
        <v>43053</v>
      </c>
      <c r="C24" s="135" t="s">
        <v>54</v>
      </c>
      <c r="D24" s="136">
        <v>0.66900000000000004</v>
      </c>
      <c r="E24" s="136">
        <v>0.24199999999999999</v>
      </c>
      <c r="F24" s="136">
        <v>8.8999999999999996E-2</v>
      </c>
      <c r="G24" s="138">
        <v>8</v>
      </c>
      <c r="I24" s="96"/>
      <c r="J24" s="103">
        <v>43053</v>
      </c>
      <c r="K24" s="80" t="s">
        <v>55</v>
      </c>
      <c r="L24" s="81">
        <v>0.44600000000000001</v>
      </c>
      <c r="M24" s="81">
        <v>0.40500000000000003</v>
      </c>
      <c r="N24" s="81">
        <v>0.14899999999999999</v>
      </c>
      <c r="O24" s="82">
        <v>6.6</v>
      </c>
    </row>
    <row r="25" spans="1:15" ht="13.5" thickBot="1" x14ac:dyDescent="0.25">
      <c r="A25" s="96"/>
      <c r="B25" s="104"/>
      <c r="C25" s="135" t="s">
        <v>24</v>
      </c>
      <c r="D25" s="136">
        <v>0.53800000000000003</v>
      </c>
      <c r="E25" s="136">
        <v>0.35199999999999998</v>
      </c>
      <c r="F25" s="136">
        <v>0.11</v>
      </c>
      <c r="G25" s="137">
        <v>7.3</v>
      </c>
      <c r="I25" s="96"/>
      <c r="J25" s="104"/>
      <c r="K25" s="80" t="s">
        <v>268</v>
      </c>
      <c r="L25" s="81">
        <v>0.53200000000000003</v>
      </c>
      <c r="M25" s="81">
        <v>0.23200000000000001</v>
      </c>
      <c r="N25" s="81">
        <v>0.23599999999999999</v>
      </c>
      <c r="O25" s="82">
        <v>6.7</v>
      </c>
    </row>
    <row r="26" spans="1:15" ht="13.5" thickBot="1" x14ac:dyDescent="0.25">
      <c r="A26" s="96"/>
      <c r="B26" s="106"/>
      <c r="C26" s="135" t="s">
        <v>301</v>
      </c>
      <c r="D26" s="136">
        <v>0.64400000000000002</v>
      </c>
      <c r="E26" s="136">
        <v>5.0999999999999997E-2</v>
      </c>
      <c r="F26" s="136">
        <v>0.30499999999999999</v>
      </c>
      <c r="G26" s="137">
        <v>7</v>
      </c>
      <c r="I26" s="96"/>
      <c r="J26" s="106"/>
      <c r="K26" s="80" t="s">
        <v>230</v>
      </c>
      <c r="L26" s="81">
        <v>0.51</v>
      </c>
      <c r="M26" s="81">
        <v>0.40799999999999997</v>
      </c>
      <c r="N26" s="81">
        <v>8.2000000000000003E-2</v>
      </c>
      <c r="O26" s="84">
        <v>7.2</v>
      </c>
    </row>
    <row r="27" spans="1:15" ht="13.5" thickBot="1" x14ac:dyDescent="0.25">
      <c r="A27" s="96"/>
      <c r="B27" s="107">
        <v>43054</v>
      </c>
      <c r="C27" s="135" t="s">
        <v>119</v>
      </c>
      <c r="D27" s="139"/>
      <c r="E27" s="139"/>
      <c r="F27" s="139"/>
      <c r="G27" s="139"/>
      <c r="I27" s="96"/>
      <c r="J27" s="107">
        <v>43054</v>
      </c>
      <c r="K27" s="80" t="s">
        <v>119</v>
      </c>
      <c r="L27" s="83"/>
      <c r="M27" s="83"/>
      <c r="N27" s="83"/>
      <c r="O27" s="83"/>
    </row>
    <row r="28" spans="1:15" ht="13.5" thickBot="1" x14ac:dyDescent="0.25">
      <c r="A28" s="96"/>
      <c r="B28" s="104"/>
      <c r="C28" s="135"/>
      <c r="D28" s="139"/>
      <c r="E28" s="139"/>
      <c r="F28" s="139"/>
      <c r="G28" s="139"/>
      <c r="I28" s="96"/>
      <c r="J28" s="104"/>
      <c r="K28" s="80"/>
      <c r="L28" s="83"/>
      <c r="M28" s="83"/>
      <c r="N28" s="83"/>
      <c r="O28" s="83"/>
    </row>
    <row r="29" spans="1:15" ht="13.5" thickBot="1" x14ac:dyDescent="0.25">
      <c r="A29" s="96"/>
      <c r="B29" s="106"/>
      <c r="C29" s="135"/>
      <c r="D29" s="139"/>
      <c r="E29" s="139"/>
      <c r="F29" s="139"/>
      <c r="G29" s="139"/>
      <c r="I29" s="96"/>
      <c r="J29" s="106"/>
      <c r="K29" s="80"/>
      <c r="L29" s="83"/>
      <c r="M29" s="83"/>
      <c r="N29" s="83"/>
      <c r="O29" s="83"/>
    </row>
    <row r="30" spans="1:15" ht="13.5" thickBot="1" x14ac:dyDescent="0.25">
      <c r="A30" s="96"/>
      <c r="B30" s="107">
        <v>43055</v>
      </c>
      <c r="C30" s="135" t="s">
        <v>66</v>
      </c>
      <c r="D30" s="136">
        <v>0.51800000000000002</v>
      </c>
      <c r="E30" s="136">
        <v>0.28199999999999997</v>
      </c>
      <c r="F30" s="136">
        <v>0.2</v>
      </c>
      <c r="G30" s="137">
        <v>6.8</v>
      </c>
      <c r="I30" s="96"/>
      <c r="J30" s="107">
        <v>43055</v>
      </c>
      <c r="K30" s="80" t="s">
        <v>15</v>
      </c>
      <c r="L30" s="81">
        <v>0.40699999999999997</v>
      </c>
      <c r="M30" s="81">
        <v>0.26500000000000001</v>
      </c>
      <c r="N30" s="81">
        <v>0.32800000000000001</v>
      </c>
      <c r="O30" s="82">
        <v>5.7</v>
      </c>
    </row>
    <row r="31" spans="1:15" ht="13.5" thickBot="1" x14ac:dyDescent="0.25">
      <c r="A31" s="96"/>
      <c r="B31" s="104"/>
      <c r="C31" s="135" t="s">
        <v>251</v>
      </c>
      <c r="D31" s="136">
        <v>0.59499999999999997</v>
      </c>
      <c r="E31" s="136">
        <v>0.34499999999999997</v>
      </c>
      <c r="F31" s="136">
        <v>5.8999999999999997E-2</v>
      </c>
      <c r="G31" s="138">
        <v>7.7</v>
      </c>
      <c r="I31" s="96"/>
      <c r="J31" s="104"/>
      <c r="K31" s="80" t="s">
        <v>31</v>
      </c>
      <c r="L31" s="81">
        <v>0.503</v>
      </c>
      <c r="M31" s="81">
        <v>0.35799999999999998</v>
      </c>
      <c r="N31" s="81">
        <v>0.14000000000000001</v>
      </c>
      <c r="O31" s="82">
        <v>7</v>
      </c>
    </row>
    <row r="32" spans="1:15" ht="13.5" thickBot="1" x14ac:dyDescent="0.25">
      <c r="A32" s="96"/>
      <c r="B32" s="106"/>
      <c r="C32" s="135" t="s">
        <v>127</v>
      </c>
      <c r="D32" s="136">
        <v>0.79600000000000004</v>
      </c>
      <c r="E32" s="136">
        <v>9.9000000000000005E-2</v>
      </c>
      <c r="F32" s="136">
        <v>0.106</v>
      </c>
      <c r="G32" s="138">
        <v>8.6</v>
      </c>
      <c r="I32" s="96"/>
      <c r="J32" s="106"/>
      <c r="K32" s="80" t="s">
        <v>64</v>
      </c>
      <c r="L32" s="81">
        <v>0.14599999999999999</v>
      </c>
      <c r="M32" s="81">
        <v>0.26800000000000002</v>
      </c>
      <c r="N32" s="81">
        <v>0.58499999999999996</v>
      </c>
      <c r="O32" s="82">
        <v>3.4</v>
      </c>
    </row>
    <row r="33" spans="1:15" ht="13.5" thickBot="1" x14ac:dyDescent="0.25">
      <c r="A33" s="96"/>
      <c r="B33" s="107">
        <v>43056</v>
      </c>
      <c r="C33" s="135" t="s">
        <v>72</v>
      </c>
      <c r="D33" s="136">
        <v>0.65600000000000003</v>
      </c>
      <c r="E33" s="136">
        <v>0.25700000000000001</v>
      </c>
      <c r="F33" s="136">
        <v>8.6999999999999994E-2</v>
      </c>
      <c r="G33" s="138">
        <v>7.9</v>
      </c>
      <c r="I33" s="96"/>
      <c r="J33" s="107">
        <v>43056</v>
      </c>
      <c r="K33" s="80" t="s">
        <v>110</v>
      </c>
      <c r="L33" s="81">
        <v>0.32300000000000001</v>
      </c>
      <c r="M33" s="81">
        <v>0.38700000000000001</v>
      </c>
      <c r="N33" s="81">
        <v>0.28999999999999998</v>
      </c>
      <c r="O33" s="82">
        <v>5.5</v>
      </c>
    </row>
    <row r="34" spans="1:15" ht="13.5" thickBot="1" x14ac:dyDescent="0.25">
      <c r="A34" s="96"/>
      <c r="B34" s="104"/>
      <c r="C34" s="135" t="s">
        <v>68</v>
      </c>
      <c r="D34" s="136">
        <v>0.54800000000000004</v>
      </c>
      <c r="E34" s="136">
        <v>0.35699999999999998</v>
      </c>
      <c r="F34" s="136">
        <v>9.5000000000000001E-2</v>
      </c>
      <c r="G34" s="137">
        <v>7.4</v>
      </c>
      <c r="I34" s="96"/>
      <c r="J34" s="104"/>
      <c r="K34" s="80" t="s">
        <v>270</v>
      </c>
      <c r="L34" s="81">
        <v>0.65500000000000003</v>
      </c>
      <c r="M34" s="81">
        <v>0.315</v>
      </c>
      <c r="N34" s="81">
        <v>0.03</v>
      </c>
      <c r="O34" s="84">
        <v>8.1999999999999993</v>
      </c>
    </row>
    <row r="35" spans="1:15" ht="13.5" thickBot="1" x14ac:dyDescent="0.25">
      <c r="A35" s="97"/>
      <c r="B35" s="106"/>
      <c r="C35" s="140" t="s">
        <v>63</v>
      </c>
      <c r="D35" s="141">
        <v>0.53500000000000003</v>
      </c>
      <c r="E35" s="141">
        <v>0.32400000000000001</v>
      </c>
      <c r="F35" s="141">
        <v>0.14099999999999999</v>
      </c>
      <c r="G35" s="142">
        <v>7.1</v>
      </c>
      <c r="I35" s="97"/>
      <c r="J35" s="105"/>
      <c r="K35" s="85" t="s">
        <v>126</v>
      </c>
      <c r="L35" s="86">
        <v>0</v>
      </c>
      <c r="M35" s="86">
        <v>0.127</v>
      </c>
      <c r="N35" s="86">
        <v>0.873</v>
      </c>
      <c r="O35" s="92">
        <v>1.5</v>
      </c>
    </row>
    <row r="36" spans="1:15" ht="14.25" thickTop="1" thickBot="1" x14ac:dyDescent="0.25">
      <c r="A36" s="95" t="s">
        <v>256</v>
      </c>
      <c r="B36" s="154" t="s">
        <v>245</v>
      </c>
      <c r="C36" s="148" t="s">
        <v>246</v>
      </c>
      <c r="D36" s="151" t="s">
        <v>247</v>
      </c>
      <c r="E36" s="152"/>
      <c r="F36" s="152"/>
      <c r="G36" s="153"/>
      <c r="I36" s="95" t="s">
        <v>256</v>
      </c>
      <c r="J36" s="98" t="s">
        <v>245</v>
      </c>
      <c r="K36" s="98" t="s">
        <v>246</v>
      </c>
      <c r="L36" s="100" t="s">
        <v>247</v>
      </c>
      <c r="M36" s="101"/>
      <c r="N36" s="102"/>
      <c r="O36" s="98" t="s">
        <v>11</v>
      </c>
    </row>
    <row r="37" spans="1:15" ht="26.25" thickBot="1" x14ac:dyDescent="0.25">
      <c r="A37" s="96"/>
      <c r="B37" s="147"/>
      <c r="C37" s="149"/>
      <c r="D37" s="133" t="s">
        <v>5</v>
      </c>
      <c r="E37" s="133" t="s">
        <v>248</v>
      </c>
      <c r="F37" s="133" t="s">
        <v>7</v>
      </c>
      <c r="G37" s="133" t="s">
        <v>11</v>
      </c>
      <c r="I37" s="96"/>
      <c r="J37" s="99"/>
      <c r="K37" s="99"/>
      <c r="L37" s="79" t="s">
        <v>5</v>
      </c>
      <c r="M37" s="79" t="s">
        <v>248</v>
      </c>
      <c r="N37" s="79" t="s">
        <v>7</v>
      </c>
      <c r="O37" s="99"/>
    </row>
    <row r="38" spans="1:15" ht="14.25" thickTop="1" thickBot="1" x14ac:dyDescent="0.25">
      <c r="A38" s="96"/>
      <c r="B38" s="103">
        <v>43059</v>
      </c>
      <c r="C38" s="135" t="s">
        <v>78</v>
      </c>
      <c r="D38" s="136">
        <v>0.41899999999999998</v>
      </c>
      <c r="E38" s="136">
        <v>0.38700000000000001</v>
      </c>
      <c r="F38" s="136">
        <v>0.19400000000000001</v>
      </c>
      <c r="G38" s="137">
        <v>6.3</v>
      </c>
      <c r="I38" s="96"/>
      <c r="J38" s="103">
        <v>43059</v>
      </c>
      <c r="K38" s="80" t="s">
        <v>257</v>
      </c>
      <c r="L38" s="81">
        <v>0.48599999999999999</v>
      </c>
      <c r="M38" s="81">
        <v>0.32800000000000001</v>
      </c>
      <c r="N38" s="81">
        <v>0.185</v>
      </c>
      <c r="O38" s="82">
        <v>6.7</v>
      </c>
    </row>
    <row r="39" spans="1:15" ht="13.5" thickBot="1" x14ac:dyDescent="0.25">
      <c r="A39" s="96"/>
      <c r="B39" s="104"/>
      <c r="C39" s="135" t="s">
        <v>253</v>
      </c>
      <c r="D39" s="136">
        <v>0.49199999999999999</v>
      </c>
      <c r="E39" s="136">
        <v>0.38500000000000001</v>
      </c>
      <c r="F39" s="136">
        <v>0.123</v>
      </c>
      <c r="G39" s="137">
        <v>7</v>
      </c>
      <c r="I39" s="96"/>
      <c r="J39" s="104"/>
      <c r="K39" s="80" t="s">
        <v>135</v>
      </c>
      <c r="L39" s="81">
        <v>0.60299999999999998</v>
      </c>
      <c r="M39" s="81">
        <v>0.32100000000000001</v>
      </c>
      <c r="N39" s="81">
        <v>7.5999999999999998E-2</v>
      </c>
      <c r="O39" s="84">
        <v>7.7</v>
      </c>
    </row>
    <row r="40" spans="1:15" ht="13.5" thickBot="1" x14ac:dyDescent="0.25">
      <c r="A40" s="96"/>
      <c r="B40" s="106"/>
      <c r="C40" s="135" t="s">
        <v>81</v>
      </c>
      <c r="D40" s="136">
        <v>0.5</v>
      </c>
      <c r="E40" s="136">
        <v>0.41099999999999998</v>
      </c>
      <c r="F40" s="136">
        <v>8.8999999999999996E-2</v>
      </c>
      <c r="G40" s="137">
        <v>7.1</v>
      </c>
      <c r="I40" s="96"/>
      <c r="J40" s="105"/>
      <c r="K40" s="80" t="s">
        <v>82</v>
      </c>
      <c r="L40" s="81">
        <v>0.55000000000000004</v>
      </c>
      <c r="M40" s="81">
        <v>0.2</v>
      </c>
      <c r="N40" s="81">
        <v>0.25</v>
      </c>
      <c r="O40" s="82">
        <v>6.8</v>
      </c>
    </row>
    <row r="41" spans="1:15" ht="14.25" thickTop="1" thickBot="1" x14ac:dyDescent="0.25">
      <c r="A41" s="96"/>
      <c r="B41" s="107">
        <v>43060</v>
      </c>
      <c r="C41" s="135" t="s">
        <v>85</v>
      </c>
      <c r="D41" s="136">
        <v>0.64300000000000002</v>
      </c>
      <c r="E41" s="136">
        <v>0.27100000000000002</v>
      </c>
      <c r="F41" s="136">
        <v>8.5999999999999993E-2</v>
      </c>
      <c r="G41" s="138">
        <v>7.9</v>
      </c>
      <c r="I41" s="96"/>
      <c r="J41" s="103">
        <v>43060</v>
      </c>
      <c r="K41" s="80" t="s">
        <v>234</v>
      </c>
      <c r="L41" s="81">
        <v>0.70299999999999996</v>
      </c>
      <c r="M41" s="81">
        <v>0.2</v>
      </c>
      <c r="N41" s="81">
        <v>9.7000000000000003E-2</v>
      </c>
      <c r="O41" s="84">
        <v>8.1</v>
      </c>
    </row>
    <row r="42" spans="1:15" ht="13.5" thickBot="1" x14ac:dyDescent="0.25">
      <c r="A42" s="96"/>
      <c r="B42" s="104"/>
      <c r="C42" s="135" t="s">
        <v>67</v>
      </c>
      <c r="D42" s="136">
        <v>0.56100000000000005</v>
      </c>
      <c r="E42" s="136">
        <v>0.38500000000000001</v>
      </c>
      <c r="F42" s="136">
        <v>5.2999999999999999E-2</v>
      </c>
      <c r="G42" s="138">
        <v>7.6</v>
      </c>
      <c r="I42" s="96"/>
      <c r="J42" s="104"/>
      <c r="K42" s="80" t="s">
        <v>62</v>
      </c>
      <c r="L42" s="81">
        <v>0.442</v>
      </c>
      <c r="M42" s="81">
        <v>0.34100000000000003</v>
      </c>
      <c r="N42" s="81">
        <v>0.216</v>
      </c>
      <c r="O42" s="82">
        <v>6.3</v>
      </c>
    </row>
    <row r="43" spans="1:15" ht="13.5" thickBot="1" x14ac:dyDescent="0.25">
      <c r="A43" s="96"/>
      <c r="B43" s="106"/>
      <c r="C43" s="135" t="s">
        <v>115</v>
      </c>
      <c r="D43" s="136">
        <v>0.80500000000000005</v>
      </c>
      <c r="E43" s="136">
        <v>0.13800000000000001</v>
      </c>
      <c r="F43" s="136">
        <v>5.7000000000000002E-2</v>
      </c>
      <c r="G43" s="138">
        <v>8.8000000000000007</v>
      </c>
      <c r="I43" s="96"/>
      <c r="J43" s="106"/>
      <c r="K43" s="80" t="s">
        <v>91</v>
      </c>
      <c r="L43" s="81">
        <v>0.33300000000000002</v>
      </c>
      <c r="M43" s="81">
        <v>0.433</v>
      </c>
      <c r="N43" s="81">
        <v>0.23300000000000001</v>
      </c>
      <c r="O43" s="82">
        <v>5.7</v>
      </c>
    </row>
    <row r="44" spans="1:15" ht="13.5" thickBot="1" x14ac:dyDescent="0.25">
      <c r="A44" s="96"/>
      <c r="B44" s="107">
        <v>43061</v>
      </c>
      <c r="C44" s="135" t="s">
        <v>61</v>
      </c>
      <c r="D44" s="136">
        <v>0.58699999999999997</v>
      </c>
      <c r="E44" s="136">
        <v>0.309</v>
      </c>
      <c r="F44" s="136">
        <v>0.10299999999999999</v>
      </c>
      <c r="G44" s="138">
        <v>7.5</v>
      </c>
      <c r="I44" s="96"/>
      <c r="J44" s="107">
        <v>43061</v>
      </c>
      <c r="K44" s="80" t="s">
        <v>32</v>
      </c>
      <c r="L44" s="81">
        <v>0.35699999999999998</v>
      </c>
      <c r="M44" s="81">
        <v>0.26</v>
      </c>
      <c r="N44" s="81">
        <v>0.38300000000000001</v>
      </c>
      <c r="O44" s="82">
        <v>5.3</v>
      </c>
    </row>
    <row r="45" spans="1:15" ht="13.5" thickBot="1" x14ac:dyDescent="0.25">
      <c r="A45" s="96"/>
      <c r="B45" s="104"/>
      <c r="C45" s="135" t="s">
        <v>24</v>
      </c>
      <c r="D45" s="136">
        <v>0.38900000000000001</v>
      </c>
      <c r="E45" s="136">
        <v>0.48299999999999998</v>
      </c>
      <c r="F45" s="136">
        <v>0.128</v>
      </c>
      <c r="G45" s="137">
        <v>6.4</v>
      </c>
      <c r="I45" s="96"/>
      <c r="J45" s="104"/>
      <c r="K45" s="80" t="s">
        <v>304</v>
      </c>
      <c r="L45" s="81">
        <v>0.66100000000000003</v>
      </c>
      <c r="M45" s="81">
        <v>0.224</v>
      </c>
      <c r="N45" s="81">
        <v>0.115</v>
      </c>
      <c r="O45" s="84">
        <v>7.8</v>
      </c>
    </row>
    <row r="46" spans="1:15" ht="13.5" thickBot="1" x14ac:dyDescent="0.25">
      <c r="A46" s="96"/>
      <c r="B46" s="106"/>
      <c r="C46" s="135" t="s">
        <v>26</v>
      </c>
      <c r="D46" s="136">
        <v>0.61699999999999999</v>
      </c>
      <c r="E46" s="136">
        <v>0.23400000000000001</v>
      </c>
      <c r="F46" s="136">
        <v>0.14899999999999999</v>
      </c>
      <c r="G46" s="137">
        <v>7.5</v>
      </c>
      <c r="I46" s="96"/>
      <c r="J46" s="106"/>
      <c r="K46" s="80" t="s">
        <v>99</v>
      </c>
      <c r="L46" s="81">
        <v>0.34200000000000003</v>
      </c>
      <c r="M46" s="81">
        <v>0.114</v>
      </c>
      <c r="N46" s="81">
        <v>0.54400000000000004</v>
      </c>
      <c r="O46" s="82">
        <v>4.5</v>
      </c>
    </row>
    <row r="47" spans="1:15" ht="24.75" thickBot="1" x14ac:dyDescent="0.25">
      <c r="A47" s="96"/>
      <c r="B47" s="107">
        <v>43062</v>
      </c>
      <c r="C47" s="135" t="s">
        <v>14</v>
      </c>
      <c r="D47" s="136">
        <v>0.59</v>
      </c>
      <c r="E47" s="136">
        <v>0.27700000000000002</v>
      </c>
      <c r="F47" s="136">
        <v>0.13300000000000001</v>
      </c>
      <c r="G47" s="137">
        <v>7.4</v>
      </c>
      <c r="I47" s="96"/>
      <c r="J47" s="107">
        <v>43062</v>
      </c>
      <c r="K47" s="80" t="s">
        <v>305</v>
      </c>
      <c r="L47" s="81">
        <v>0.61099999999999999</v>
      </c>
      <c r="M47" s="81">
        <v>0.218</v>
      </c>
      <c r="N47" s="81">
        <v>0.17100000000000001</v>
      </c>
      <c r="O47" s="84">
        <v>7.4</v>
      </c>
    </row>
    <row r="48" spans="1:15" ht="13.5" thickBot="1" x14ac:dyDescent="0.25">
      <c r="A48" s="96"/>
      <c r="B48" s="104"/>
      <c r="C48" s="135" t="s">
        <v>104</v>
      </c>
      <c r="D48" s="136">
        <v>0.505</v>
      </c>
      <c r="E48" s="136">
        <v>0.38400000000000001</v>
      </c>
      <c r="F48" s="136">
        <v>0.111</v>
      </c>
      <c r="G48" s="137">
        <v>7.1</v>
      </c>
      <c r="I48" s="96"/>
      <c r="J48" s="104"/>
      <c r="K48" s="80" t="s">
        <v>33</v>
      </c>
      <c r="L48" s="81">
        <v>0.34499999999999997</v>
      </c>
      <c r="M48" s="81">
        <v>0.32</v>
      </c>
      <c r="N48" s="81">
        <v>0.33500000000000002</v>
      </c>
      <c r="O48" s="82">
        <v>5.4</v>
      </c>
    </row>
    <row r="49" spans="1:15" ht="13.5" thickBot="1" x14ac:dyDescent="0.25">
      <c r="A49" s="96"/>
      <c r="B49" s="106"/>
      <c r="C49" s="135" t="s">
        <v>105</v>
      </c>
      <c r="D49" s="136">
        <v>0.40400000000000003</v>
      </c>
      <c r="E49" s="136">
        <v>0.17399999999999999</v>
      </c>
      <c r="F49" s="136">
        <v>0.42199999999999999</v>
      </c>
      <c r="G49" s="137">
        <v>5.3</v>
      </c>
      <c r="I49" s="96"/>
      <c r="J49" s="106"/>
      <c r="K49" s="80" t="s">
        <v>106</v>
      </c>
      <c r="L49" s="81">
        <v>0.26700000000000002</v>
      </c>
      <c r="M49" s="81">
        <v>0.111</v>
      </c>
      <c r="N49" s="81">
        <v>0.622</v>
      </c>
      <c r="O49" s="82">
        <v>3.8</v>
      </c>
    </row>
    <row r="50" spans="1:15" ht="13.5" thickBot="1" x14ac:dyDescent="0.25">
      <c r="A50" s="96"/>
      <c r="B50" s="107">
        <v>43063</v>
      </c>
      <c r="C50" s="135" t="s">
        <v>100</v>
      </c>
      <c r="D50" s="136">
        <v>0.34399999999999997</v>
      </c>
      <c r="E50" s="136">
        <v>0.35899999999999999</v>
      </c>
      <c r="F50" s="136">
        <v>0.29699999999999999</v>
      </c>
      <c r="G50" s="137">
        <v>5.5</v>
      </c>
      <c r="I50" s="96"/>
      <c r="J50" s="107">
        <v>43063</v>
      </c>
      <c r="K50" s="80" t="s">
        <v>295</v>
      </c>
      <c r="L50" s="81">
        <v>0.621</v>
      </c>
      <c r="M50" s="81">
        <v>0.22800000000000001</v>
      </c>
      <c r="N50" s="81">
        <v>0.15</v>
      </c>
      <c r="O50" s="84">
        <v>7.5</v>
      </c>
    </row>
    <row r="51" spans="1:15" ht="13.5" thickBot="1" x14ac:dyDescent="0.25">
      <c r="A51" s="96"/>
      <c r="B51" s="104"/>
      <c r="C51" s="135" t="s">
        <v>239</v>
      </c>
      <c r="D51" s="136">
        <v>0.313</v>
      </c>
      <c r="E51" s="136">
        <v>0.23799999999999999</v>
      </c>
      <c r="F51" s="136">
        <v>0.44900000000000001</v>
      </c>
      <c r="G51" s="137">
        <v>4.8</v>
      </c>
      <c r="I51" s="96"/>
      <c r="J51" s="104"/>
      <c r="K51" s="80" t="s">
        <v>271</v>
      </c>
      <c r="L51" s="81">
        <v>0.68799999999999994</v>
      </c>
      <c r="M51" s="81">
        <v>0.11</v>
      </c>
      <c r="N51" s="81">
        <v>0.20200000000000001</v>
      </c>
      <c r="O51" s="84">
        <v>7.6</v>
      </c>
    </row>
    <row r="52" spans="1:15" ht="13.5" thickBot="1" x14ac:dyDescent="0.25">
      <c r="A52" s="97"/>
      <c r="B52" s="106"/>
      <c r="C52" s="140" t="s">
        <v>301</v>
      </c>
      <c r="D52" s="141">
        <v>0.55700000000000005</v>
      </c>
      <c r="E52" s="141">
        <v>0.25</v>
      </c>
      <c r="F52" s="141">
        <v>0.193</v>
      </c>
      <c r="G52" s="142">
        <v>7</v>
      </c>
      <c r="I52" s="97"/>
      <c r="J52" s="105"/>
      <c r="K52" s="85" t="s">
        <v>70</v>
      </c>
      <c r="L52" s="86">
        <v>0.621</v>
      </c>
      <c r="M52" s="86">
        <v>0.10299999999999999</v>
      </c>
      <c r="N52" s="86">
        <v>0.27600000000000002</v>
      </c>
      <c r="O52" s="88">
        <v>7</v>
      </c>
    </row>
    <row r="53" spans="1:15" ht="14.25" thickTop="1" thickBot="1" x14ac:dyDescent="0.25">
      <c r="A53" s="95" t="s">
        <v>263</v>
      </c>
      <c r="B53" s="154" t="s">
        <v>245</v>
      </c>
      <c r="C53" s="148" t="s">
        <v>246</v>
      </c>
      <c r="D53" s="151" t="s">
        <v>247</v>
      </c>
      <c r="E53" s="152"/>
      <c r="F53" s="152"/>
      <c r="G53" s="153"/>
      <c r="I53" s="95" t="s">
        <v>263</v>
      </c>
      <c r="J53" s="98" t="s">
        <v>245</v>
      </c>
      <c r="K53" s="98" t="s">
        <v>246</v>
      </c>
      <c r="L53" s="100" t="s">
        <v>247</v>
      </c>
      <c r="M53" s="101"/>
      <c r="N53" s="102"/>
      <c r="O53" s="98" t="s">
        <v>11</v>
      </c>
    </row>
    <row r="54" spans="1:15" ht="26.25" thickBot="1" x14ac:dyDescent="0.25">
      <c r="A54" s="96"/>
      <c r="B54" s="147"/>
      <c r="C54" s="149"/>
      <c r="D54" s="133" t="s">
        <v>5</v>
      </c>
      <c r="E54" s="133" t="s">
        <v>248</v>
      </c>
      <c r="F54" s="133" t="s">
        <v>7</v>
      </c>
      <c r="G54" s="133" t="s">
        <v>11</v>
      </c>
      <c r="I54" s="96"/>
      <c r="J54" s="99"/>
      <c r="K54" s="99"/>
      <c r="L54" s="79" t="s">
        <v>5</v>
      </c>
      <c r="M54" s="79" t="s">
        <v>248</v>
      </c>
      <c r="N54" s="79" t="s">
        <v>7</v>
      </c>
      <c r="O54" s="99"/>
    </row>
    <row r="55" spans="1:15" ht="14.25" thickTop="1" thickBot="1" x14ac:dyDescent="0.25">
      <c r="A55" s="96"/>
      <c r="B55" s="103">
        <v>43066</v>
      </c>
      <c r="C55" s="135" t="s">
        <v>257</v>
      </c>
      <c r="D55" s="136">
        <v>0.47599999999999998</v>
      </c>
      <c r="E55" s="136">
        <v>0.34</v>
      </c>
      <c r="F55" s="136">
        <v>0.183</v>
      </c>
      <c r="G55" s="137">
        <v>6.6</v>
      </c>
      <c r="I55" s="96"/>
      <c r="J55" s="103">
        <v>43066</v>
      </c>
      <c r="K55" s="80" t="s">
        <v>43</v>
      </c>
      <c r="L55" s="81">
        <v>0.66100000000000003</v>
      </c>
      <c r="M55" s="81">
        <v>0.26900000000000002</v>
      </c>
      <c r="N55" s="81">
        <v>7.0000000000000007E-2</v>
      </c>
      <c r="O55" s="84">
        <v>8</v>
      </c>
    </row>
    <row r="56" spans="1:15" ht="13.5" thickBot="1" x14ac:dyDescent="0.25">
      <c r="A56" s="96"/>
      <c r="B56" s="104"/>
      <c r="C56" s="135" t="s">
        <v>24</v>
      </c>
      <c r="D56" s="136">
        <v>0.66100000000000003</v>
      </c>
      <c r="E56" s="136">
        <v>0.218</v>
      </c>
      <c r="F56" s="136">
        <v>0.121</v>
      </c>
      <c r="G56" s="138">
        <v>7.8</v>
      </c>
      <c r="I56" s="96"/>
      <c r="J56" s="104"/>
      <c r="K56" s="80" t="s">
        <v>49</v>
      </c>
      <c r="L56" s="81">
        <v>0.27900000000000003</v>
      </c>
      <c r="M56" s="81">
        <v>0.309</v>
      </c>
      <c r="N56" s="81">
        <v>0.41199999999999998</v>
      </c>
      <c r="O56" s="82">
        <v>4.8</v>
      </c>
    </row>
    <row r="57" spans="1:15" ht="13.5" thickBot="1" x14ac:dyDescent="0.25">
      <c r="A57" s="96"/>
      <c r="B57" s="105"/>
      <c r="C57" s="135" t="s">
        <v>121</v>
      </c>
      <c r="D57" s="136">
        <v>0.51</v>
      </c>
      <c r="E57" s="136">
        <v>0.29399999999999998</v>
      </c>
      <c r="F57" s="136">
        <v>0.19600000000000001</v>
      </c>
      <c r="G57" s="137">
        <v>6.8</v>
      </c>
      <c r="I57" s="96"/>
      <c r="J57" s="105"/>
      <c r="K57" s="80" t="s">
        <v>230</v>
      </c>
      <c r="L57" s="81">
        <v>0.5</v>
      </c>
      <c r="M57" s="81">
        <v>0.46700000000000003</v>
      </c>
      <c r="N57" s="81">
        <v>3.3000000000000002E-2</v>
      </c>
      <c r="O57" s="84">
        <v>7.4</v>
      </c>
    </row>
    <row r="58" spans="1:15" ht="14.25" thickTop="1" thickBot="1" x14ac:dyDescent="0.25">
      <c r="A58" s="96"/>
      <c r="B58" s="103">
        <v>43067</v>
      </c>
      <c r="C58" s="135" t="s">
        <v>15</v>
      </c>
      <c r="D58" s="136">
        <v>0.46300000000000002</v>
      </c>
      <c r="E58" s="136">
        <v>0.29699999999999999</v>
      </c>
      <c r="F58" s="136">
        <v>0.24</v>
      </c>
      <c r="G58" s="137">
        <v>6.4</v>
      </c>
      <c r="I58" s="96"/>
      <c r="J58" s="103">
        <v>43067</v>
      </c>
      <c r="K58" s="80" t="s">
        <v>53</v>
      </c>
      <c r="L58" s="81">
        <v>0.42399999999999999</v>
      </c>
      <c r="M58" s="81">
        <v>0.35299999999999998</v>
      </c>
      <c r="N58" s="81">
        <v>0.223</v>
      </c>
      <c r="O58" s="82">
        <v>6.2</v>
      </c>
    </row>
    <row r="59" spans="1:15" ht="13.5" thickBot="1" x14ac:dyDescent="0.25">
      <c r="A59" s="96"/>
      <c r="B59" s="104"/>
      <c r="C59" s="135" t="s">
        <v>288</v>
      </c>
      <c r="D59" s="136">
        <v>0.36399999999999999</v>
      </c>
      <c r="E59" s="136">
        <v>0.35699999999999998</v>
      </c>
      <c r="F59" s="136">
        <v>0.27800000000000002</v>
      </c>
      <c r="G59" s="137">
        <v>5.7</v>
      </c>
      <c r="I59" s="96"/>
      <c r="J59" s="104"/>
      <c r="K59" s="80" t="s">
        <v>272</v>
      </c>
      <c r="L59" s="81">
        <v>0.53800000000000003</v>
      </c>
      <c r="M59" s="81">
        <v>0.41599999999999998</v>
      </c>
      <c r="N59" s="81">
        <v>4.5999999999999999E-2</v>
      </c>
      <c r="O59" s="84">
        <v>7.5</v>
      </c>
    </row>
    <row r="60" spans="1:15" ht="13.5" thickBot="1" x14ac:dyDescent="0.25">
      <c r="A60" s="96"/>
      <c r="B60" s="106"/>
      <c r="C60" s="135" t="s">
        <v>259</v>
      </c>
      <c r="D60" s="136">
        <v>0.68</v>
      </c>
      <c r="E60" s="136">
        <v>0.13300000000000001</v>
      </c>
      <c r="F60" s="136">
        <v>0.188</v>
      </c>
      <c r="G60" s="138">
        <v>7.6</v>
      </c>
      <c r="I60" s="96"/>
      <c r="J60" s="106"/>
      <c r="K60" s="80" t="s">
        <v>57</v>
      </c>
      <c r="L60" s="81">
        <v>0.68300000000000005</v>
      </c>
      <c r="M60" s="81">
        <v>0.25700000000000001</v>
      </c>
      <c r="N60" s="81">
        <v>5.8999999999999997E-2</v>
      </c>
      <c r="O60" s="84">
        <v>8.1999999999999993</v>
      </c>
    </row>
    <row r="61" spans="1:15" ht="13.5" thickBot="1" x14ac:dyDescent="0.25">
      <c r="A61" s="96"/>
      <c r="B61" s="107">
        <v>43068</v>
      </c>
      <c r="C61" s="135" t="s">
        <v>29</v>
      </c>
      <c r="D61" s="136">
        <v>0.66700000000000004</v>
      </c>
      <c r="E61" s="136">
        <v>0.27800000000000002</v>
      </c>
      <c r="F61" s="136">
        <v>5.6000000000000001E-2</v>
      </c>
      <c r="G61" s="138">
        <v>8.1</v>
      </c>
      <c r="I61" s="96"/>
      <c r="J61" s="107">
        <v>43068</v>
      </c>
      <c r="K61" s="80" t="s">
        <v>138</v>
      </c>
      <c r="L61" s="81">
        <v>0.48799999999999999</v>
      </c>
      <c r="M61" s="81">
        <v>0.14099999999999999</v>
      </c>
      <c r="N61" s="81">
        <v>0.371</v>
      </c>
      <c r="O61" s="82">
        <v>6</v>
      </c>
    </row>
    <row r="62" spans="1:15" ht="13.5" thickBot="1" x14ac:dyDescent="0.25">
      <c r="A62" s="96"/>
      <c r="B62" s="104"/>
      <c r="C62" s="135" t="s">
        <v>62</v>
      </c>
      <c r="D62" s="136">
        <v>0.45100000000000001</v>
      </c>
      <c r="E62" s="136">
        <v>0.45600000000000002</v>
      </c>
      <c r="F62" s="136">
        <v>9.2999999999999999E-2</v>
      </c>
      <c r="G62" s="137">
        <v>6.9</v>
      </c>
      <c r="I62" s="96"/>
      <c r="J62" s="104"/>
      <c r="K62" s="80" t="s">
        <v>296</v>
      </c>
      <c r="L62" s="81">
        <v>0.27600000000000002</v>
      </c>
      <c r="M62" s="81">
        <v>0.30199999999999999</v>
      </c>
      <c r="N62" s="81">
        <v>0.42199999999999999</v>
      </c>
      <c r="O62" s="82">
        <v>4.7</v>
      </c>
    </row>
    <row r="63" spans="1:15" ht="13.5" thickBot="1" x14ac:dyDescent="0.25">
      <c r="A63" s="96"/>
      <c r="B63" s="106"/>
      <c r="C63" s="135" t="s">
        <v>63</v>
      </c>
      <c r="D63" s="136">
        <v>0.42599999999999999</v>
      </c>
      <c r="E63" s="136">
        <v>0.311</v>
      </c>
      <c r="F63" s="136">
        <v>0.26200000000000001</v>
      </c>
      <c r="G63" s="137">
        <v>6.1</v>
      </c>
      <c r="I63" s="96"/>
      <c r="J63" s="106"/>
      <c r="K63" s="80" t="s">
        <v>37</v>
      </c>
      <c r="L63" s="81">
        <v>0.51600000000000001</v>
      </c>
      <c r="M63" s="81">
        <v>0.108</v>
      </c>
      <c r="N63" s="81">
        <v>0.376</v>
      </c>
      <c r="O63" s="82">
        <v>6.1</v>
      </c>
    </row>
    <row r="64" spans="1:15" ht="13.5" thickBot="1" x14ac:dyDescent="0.25">
      <c r="A64" s="96"/>
      <c r="B64" s="107">
        <v>43069</v>
      </c>
      <c r="C64" s="135" t="s">
        <v>111</v>
      </c>
      <c r="D64" s="136">
        <v>0.63300000000000001</v>
      </c>
      <c r="E64" s="136">
        <v>0.28699999999999998</v>
      </c>
      <c r="F64" s="136">
        <v>0.08</v>
      </c>
      <c r="G64" s="138">
        <v>7.8</v>
      </c>
      <c r="I64" s="96"/>
      <c r="J64" s="107">
        <v>43069</v>
      </c>
      <c r="K64" s="80" t="s">
        <v>60</v>
      </c>
      <c r="L64" s="81">
        <v>0.51800000000000002</v>
      </c>
      <c r="M64" s="81">
        <v>0.19600000000000001</v>
      </c>
      <c r="N64" s="81">
        <v>0.28599999999999998</v>
      </c>
      <c r="O64" s="82">
        <v>6.4</v>
      </c>
    </row>
    <row r="65" spans="1:15" ht="13.5" thickBot="1" x14ac:dyDescent="0.25">
      <c r="A65" s="96"/>
      <c r="B65" s="104"/>
      <c r="C65" s="135" t="s">
        <v>67</v>
      </c>
      <c r="D65" s="136">
        <v>0.50800000000000001</v>
      </c>
      <c r="E65" s="136">
        <v>0.377</v>
      </c>
      <c r="F65" s="136">
        <v>0.11600000000000001</v>
      </c>
      <c r="G65" s="137">
        <v>7.1</v>
      </c>
      <c r="I65" s="96"/>
      <c r="J65" s="104"/>
      <c r="K65" s="80" t="s">
        <v>24</v>
      </c>
      <c r="L65" s="81">
        <v>0.53300000000000003</v>
      </c>
      <c r="M65" s="81">
        <v>0.38700000000000001</v>
      </c>
      <c r="N65" s="81">
        <v>0.08</v>
      </c>
      <c r="O65" s="84">
        <v>7.3</v>
      </c>
    </row>
    <row r="66" spans="1:15" ht="13.5" thickBot="1" x14ac:dyDescent="0.25">
      <c r="A66" s="96"/>
      <c r="B66" s="106"/>
      <c r="C66" s="135" t="s">
        <v>69</v>
      </c>
      <c r="D66" s="136">
        <v>0.42299999999999999</v>
      </c>
      <c r="E66" s="136">
        <v>0.13100000000000001</v>
      </c>
      <c r="F66" s="136">
        <v>0.44500000000000001</v>
      </c>
      <c r="G66" s="137">
        <v>5.3</v>
      </c>
      <c r="I66" s="96"/>
      <c r="J66" s="106"/>
      <c r="K66" s="80" t="s">
        <v>131</v>
      </c>
      <c r="L66" s="81">
        <v>0.4</v>
      </c>
      <c r="M66" s="81">
        <v>0.21099999999999999</v>
      </c>
      <c r="N66" s="81">
        <v>0.38900000000000001</v>
      </c>
      <c r="O66" s="82">
        <v>5.4</v>
      </c>
    </row>
    <row r="67" spans="1:15" ht="13.5" thickBot="1" x14ac:dyDescent="0.25">
      <c r="A67" s="96"/>
      <c r="B67" s="107">
        <v>43070</v>
      </c>
      <c r="C67" s="135" t="s">
        <v>36</v>
      </c>
      <c r="D67" s="136">
        <v>0.46200000000000002</v>
      </c>
      <c r="E67" s="136">
        <v>0.40899999999999997</v>
      </c>
      <c r="F67" s="136">
        <v>0.129</v>
      </c>
      <c r="G67" s="137">
        <v>6.8</v>
      </c>
      <c r="I67" s="96"/>
      <c r="J67" s="107">
        <v>43070</v>
      </c>
      <c r="K67" s="80" t="s">
        <v>306</v>
      </c>
      <c r="L67" s="81">
        <v>0.621</v>
      </c>
      <c r="M67" s="81">
        <v>0.29799999999999999</v>
      </c>
      <c r="N67" s="81">
        <v>8.2000000000000003E-2</v>
      </c>
      <c r="O67" s="84">
        <v>7.8</v>
      </c>
    </row>
    <row r="68" spans="1:15" ht="13.5" thickBot="1" x14ac:dyDescent="0.25">
      <c r="A68" s="96"/>
      <c r="B68" s="104"/>
      <c r="C68" s="135" t="s">
        <v>261</v>
      </c>
      <c r="D68" s="136">
        <v>0.46400000000000002</v>
      </c>
      <c r="E68" s="136">
        <v>0.27</v>
      </c>
      <c r="F68" s="136">
        <v>0.26600000000000001</v>
      </c>
      <c r="G68" s="137">
        <v>6.3</v>
      </c>
      <c r="I68" s="96"/>
      <c r="J68" s="104"/>
      <c r="K68" s="80" t="s">
        <v>114</v>
      </c>
      <c r="L68" s="81">
        <v>0.56000000000000005</v>
      </c>
      <c r="M68" s="81">
        <v>0.28599999999999998</v>
      </c>
      <c r="N68" s="81">
        <v>0.155</v>
      </c>
      <c r="O68" s="84">
        <v>7.2</v>
      </c>
    </row>
    <row r="69" spans="1:15" ht="13.5" thickBot="1" x14ac:dyDescent="0.25">
      <c r="A69" s="97"/>
      <c r="B69" s="155"/>
      <c r="C69" s="140" t="s">
        <v>262</v>
      </c>
      <c r="D69" s="141">
        <v>0.28599999999999998</v>
      </c>
      <c r="E69" s="141">
        <v>0.16700000000000001</v>
      </c>
      <c r="F69" s="141">
        <v>0.54800000000000004</v>
      </c>
      <c r="G69" s="142">
        <v>4.2</v>
      </c>
      <c r="I69" s="97"/>
      <c r="J69" s="105"/>
      <c r="K69" s="85" t="s">
        <v>297</v>
      </c>
      <c r="L69" s="86">
        <v>0.55600000000000005</v>
      </c>
      <c r="M69" s="86">
        <v>0.16700000000000001</v>
      </c>
      <c r="N69" s="86">
        <v>0.27800000000000002</v>
      </c>
      <c r="O69" s="88">
        <v>6.7</v>
      </c>
    </row>
    <row r="70" spans="1:15" ht="13.5" thickTop="1" x14ac:dyDescent="0.2"/>
  </sheetData>
  <mergeCells count="78">
    <mergeCell ref="J55:J57"/>
    <mergeCell ref="J58:J60"/>
    <mergeCell ref="J61:J63"/>
    <mergeCell ref="J64:J66"/>
    <mergeCell ref="J67:J69"/>
    <mergeCell ref="J50:J52"/>
    <mergeCell ref="I53:I69"/>
    <mergeCell ref="J53:J54"/>
    <mergeCell ref="K53:K54"/>
    <mergeCell ref="L53:N53"/>
    <mergeCell ref="O53:O54"/>
    <mergeCell ref="O36:O37"/>
    <mergeCell ref="J38:J40"/>
    <mergeCell ref="J41:J43"/>
    <mergeCell ref="J44:J46"/>
    <mergeCell ref="J47:J49"/>
    <mergeCell ref="L19:N19"/>
    <mergeCell ref="O19:O20"/>
    <mergeCell ref="J21:J23"/>
    <mergeCell ref="J24:J26"/>
    <mergeCell ref="J10:J12"/>
    <mergeCell ref="J13:J15"/>
    <mergeCell ref="J16:J18"/>
    <mergeCell ref="I19:I35"/>
    <mergeCell ref="J19:J20"/>
    <mergeCell ref="K19:K20"/>
    <mergeCell ref="J27:J29"/>
    <mergeCell ref="J30:J32"/>
    <mergeCell ref="J33:J35"/>
    <mergeCell ref="I1:O1"/>
    <mergeCell ref="I2:I18"/>
    <mergeCell ref="J2:J3"/>
    <mergeCell ref="K2:K3"/>
    <mergeCell ref="L2:N2"/>
    <mergeCell ref="O2:O3"/>
    <mergeCell ref="J4:J6"/>
    <mergeCell ref="J7:J9"/>
    <mergeCell ref="B55:B57"/>
    <mergeCell ref="B58:B60"/>
    <mergeCell ref="B61:B63"/>
    <mergeCell ref="B64:B66"/>
    <mergeCell ref="A53:A69"/>
    <mergeCell ref="B53:B54"/>
    <mergeCell ref="C53:C54"/>
    <mergeCell ref="D53:G53"/>
    <mergeCell ref="B67:B69"/>
    <mergeCell ref="B38:B40"/>
    <mergeCell ref="B41:B43"/>
    <mergeCell ref="B44:B46"/>
    <mergeCell ref="I36:I52"/>
    <mergeCell ref="J36:J37"/>
    <mergeCell ref="K36:K37"/>
    <mergeCell ref="L36:N36"/>
    <mergeCell ref="B33:B35"/>
    <mergeCell ref="A36:A52"/>
    <mergeCell ref="B36:B37"/>
    <mergeCell ref="C36:C37"/>
    <mergeCell ref="D36:G36"/>
    <mergeCell ref="B47:B49"/>
    <mergeCell ref="B50:B52"/>
    <mergeCell ref="C19:C20"/>
    <mergeCell ref="D19:G19"/>
    <mergeCell ref="B7:B9"/>
    <mergeCell ref="B10:B12"/>
    <mergeCell ref="B13:B15"/>
    <mergeCell ref="B16:B18"/>
    <mergeCell ref="A19:A35"/>
    <mergeCell ref="B19:B20"/>
    <mergeCell ref="B21:B23"/>
    <mergeCell ref="B24:B26"/>
    <mergeCell ref="B27:B29"/>
    <mergeCell ref="B30:B32"/>
    <mergeCell ref="A1:G1"/>
    <mergeCell ref="A2:A18"/>
    <mergeCell ref="B2:B3"/>
    <mergeCell ref="C2:C3"/>
    <mergeCell ref="D2:G2"/>
    <mergeCell ref="B4:B6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workbookViewId="0">
      <selection activeCell="E28" sqref="E28"/>
    </sheetView>
  </sheetViews>
  <sheetFormatPr defaultRowHeight="12.75" x14ac:dyDescent="0.2"/>
  <cols>
    <col min="2" max="2" width="9.85546875" bestFit="1" customWidth="1"/>
    <col min="3" max="3" width="27.42578125" customWidth="1"/>
    <col min="10" max="10" width="9.85546875" bestFit="1" customWidth="1"/>
    <col min="11" max="11" width="25.85546875" customWidth="1"/>
  </cols>
  <sheetData>
    <row r="1" spans="1:15" ht="14.25" thickTop="1" thickBot="1" x14ac:dyDescent="0.25">
      <c r="A1" s="93" t="s">
        <v>243</v>
      </c>
      <c r="B1" s="94"/>
      <c r="C1" s="94"/>
      <c r="D1" s="94"/>
      <c r="E1" s="94"/>
      <c r="F1" s="94"/>
      <c r="G1" s="94"/>
      <c r="I1" s="93" t="s">
        <v>243</v>
      </c>
      <c r="J1" s="94"/>
      <c r="K1" s="94"/>
      <c r="L1" s="94"/>
      <c r="M1" s="94"/>
      <c r="N1" s="94"/>
      <c r="O1" s="94"/>
    </row>
    <row r="2" spans="1:15" ht="14.25" thickTop="1" thickBot="1" x14ac:dyDescent="0.25">
      <c r="A2" s="95" t="s">
        <v>244</v>
      </c>
      <c r="B2" s="146" t="s">
        <v>245</v>
      </c>
      <c r="C2" s="148" t="s">
        <v>246</v>
      </c>
      <c r="D2" s="151" t="s">
        <v>247</v>
      </c>
      <c r="E2" s="152"/>
      <c r="F2" s="152"/>
      <c r="G2" s="153"/>
      <c r="I2" s="95" t="s">
        <v>244</v>
      </c>
      <c r="J2" s="98" t="s">
        <v>245</v>
      </c>
      <c r="K2" s="98" t="s">
        <v>246</v>
      </c>
      <c r="L2" s="100" t="s">
        <v>247</v>
      </c>
      <c r="M2" s="101"/>
      <c r="N2" s="102"/>
      <c r="O2" s="98" t="s">
        <v>11</v>
      </c>
    </row>
    <row r="3" spans="1:15" ht="26.25" thickBot="1" x14ac:dyDescent="0.25">
      <c r="A3" s="96"/>
      <c r="B3" s="147"/>
      <c r="C3" s="149"/>
      <c r="D3" s="133" t="s">
        <v>5</v>
      </c>
      <c r="E3" s="133" t="s">
        <v>248</v>
      </c>
      <c r="F3" s="133" t="s">
        <v>7</v>
      </c>
      <c r="G3" s="133" t="s">
        <v>11</v>
      </c>
      <c r="I3" s="96"/>
      <c r="J3" s="99"/>
      <c r="K3" s="99"/>
      <c r="L3" s="79" t="s">
        <v>5</v>
      </c>
      <c r="M3" s="79" t="s">
        <v>248</v>
      </c>
      <c r="N3" s="79" t="s">
        <v>7</v>
      </c>
      <c r="O3" s="99"/>
    </row>
    <row r="4" spans="1:15" ht="14.25" thickTop="1" thickBot="1" x14ac:dyDescent="0.25">
      <c r="A4" s="96"/>
      <c r="B4" s="103">
        <v>43073</v>
      </c>
      <c r="C4" s="135" t="s">
        <v>30</v>
      </c>
      <c r="D4" s="136">
        <v>0.29799999999999999</v>
      </c>
      <c r="E4" s="136">
        <v>0.312</v>
      </c>
      <c r="F4" s="136">
        <v>0.39</v>
      </c>
      <c r="G4" s="137">
        <v>4.9000000000000004</v>
      </c>
      <c r="I4" s="96"/>
      <c r="J4" s="103">
        <v>43073</v>
      </c>
      <c r="K4" s="80" t="s">
        <v>77</v>
      </c>
      <c r="L4" s="81">
        <v>0.26900000000000002</v>
      </c>
      <c r="M4" s="81">
        <v>0.21199999999999999</v>
      </c>
      <c r="N4" s="81">
        <v>0.51800000000000002</v>
      </c>
      <c r="O4" s="82">
        <v>4.3</v>
      </c>
    </row>
    <row r="5" spans="1:15" ht="13.5" thickBot="1" x14ac:dyDescent="0.25">
      <c r="A5" s="96"/>
      <c r="B5" s="104"/>
      <c r="C5" s="135" t="s">
        <v>290</v>
      </c>
      <c r="D5" s="136">
        <v>0.23899999999999999</v>
      </c>
      <c r="E5" s="136">
        <v>0.39800000000000002</v>
      </c>
      <c r="F5" s="136">
        <v>0.36299999999999999</v>
      </c>
      <c r="G5" s="137">
        <v>4.7</v>
      </c>
      <c r="I5" s="96"/>
      <c r="J5" s="104"/>
      <c r="K5" s="80" t="s">
        <v>275</v>
      </c>
      <c r="L5" s="81">
        <v>0.35199999999999998</v>
      </c>
      <c r="M5" s="81">
        <v>0.50600000000000001</v>
      </c>
      <c r="N5" s="81">
        <v>0.14199999999999999</v>
      </c>
      <c r="O5" s="82">
        <v>6.2</v>
      </c>
    </row>
    <row r="6" spans="1:15" ht="13.5" thickBot="1" x14ac:dyDescent="0.25">
      <c r="A6" s="96"/>
      <c r="B6" s="106"/>
      <c r="C6" s="135" t="s">
        <v>81</v>
      </c>
      <c r="D6" s="136">
        <v>0.63600000000000001</v>
      </c>
      <c r="E6" s="136">
        <v>0.19700000000000001</v>
      </c>
      <c r="F6" s="136">
        <v>0.16700000000000001</v>
      </c>
      <c r="G6" s="138">
        <v>7.5</v>
      </c>
      <c r="I6" s="96"/>
      <c r="J6" s="105"/>
      <c r="K6" s="80" t="s">
        <v>276</v>
      </c>
      <c r="L6" s="81">
        <v>0.45600000000000002</v>
      </c>
      <c r="M6" s="81">
        <v>0.25600000000000001</v>
      </c>
      <c r="N6" s="81">
        <v>0.28899999999999998</v>
      </c>
      <c r="O6" s="82">
        <v>6.1</v>
      </c>
    </row>
    <row r="7" spans="1:15" ht="14.25" thickTop="1" thickBot="1" x14ac:dyDescent="0.25">
      <c r="A7" s="96"/>
      <c r="B7" s="107">
        <v>43074</v>
      </c>
      <c r="C7" s="135" t="s">
        <v>54</v>
      </c>
      <c r="D7" s="136">
        <v>0.78700000000000003</v>
      </c>
      <c r="E7" s="136">
        <v>0.18099999999999999</v>
      </c>
      <c r="F7" s="136">
        <v>3.2000000000000001E-2</v>
      </c>
      <c r="G7" s="138">
        <v>8.8000000000000007</v>
      </c>
      <c r="I7" s="96"/>
      <c r="J7" s="103">
        <v>43074</v>
      </c>
      <c r="K7" s="80" t="s">
        <v>203</v>
      </c>
      <c r="L7" s="81">
        <v>0.67</v>
      </c>
      <c r="M7" s="81">
        <v>0.255</v>
      </c>
      <c r="N7" s="81">
        <v>7.4999999999999997E-2</v>
      </c>
      <c r="O7" s="84">
        <v>8.1</v>
      </c>
    </row>
    <row r="8" spans="1:15" ht="13.5" thickBot="1" x14ac:dyDescent="0.25">
      <c r="A8" s="96"/>
      <c r="B8" s="104"/>
      <c r="C8" s="135" t="s">
        <v>24</v>
      </c>
      <c r="D8" s="136">
        <v>0.57099999999999995</v>
      </c>
      <c r="E8" s="136">
        <v>0.33800000000000002</v>
      </c>
      <c r="F8" s="136">
        <v>9.0999999999999998E-2</v>
      </c>
      <c r="G8" s="137">
        <v>7.5</v>
      </c>
      <c r="I8" s="96"/>
      <c r="J8" s="104"/>
      <c r="K8" s="80" t="s">
        <v>277</v>
      </c>
      <c r="L8" s="81">
        <v>0.43099999999999999</v>
      </c>
      <c r="M8" s="81">
        <v>0.16700000000000001</v>
      </c>
      <c r="N8" s="81">
        <v>0.40200000000000002</v>
      </c>
      <c r="O8" s="82">
        <v>5.5</v>
      </c>
    </row>
    <row r="9" spans="1:15" ht="13.5" thickBot="1" x14ac:dyDescent="0.25">
      <c r="A9" s="96"/>
      <c r="B9" s="106"/>
      <c r="C9" s="135" t="s">
        <v>94</v>
      </c>
      <c r="D9" s="136">
        <v>0.6</v>
      </c>
      <c r="E9" s="136">
        <v>0.26700000000000002</v>
      </c>
      <c r="F9" s="136">
        <v>0.13300000000000001</v>
      </c>
      <c r="G9" s="137">
        <v>7.5</v>
      </c>
      <c r="I9" s="96"/>
      <c r="J9" s="106"/>
      <c r="K9" s="80" t="s">
        <v>64</v>
      </c>
      <c r="L9" s="81">
        <v>8.5000000000000006E-2</v>
      </c>
      <c r="M9" s="81">
        <v>0.106</v>
      </c>
      <c r="N9" s="81">
        <v>0.80900000000000005</v>
      </c>
      <c r="O9" s="91">
        <v>2.2000000000000002</v>
      </c>
    </row>
    <row r="10" spans="1:15" ht="13.5" thickBot="1" x14ac:dyDescent="0.25">
      <c r="A10" s="96"/>
      <c r="B10" s="107">
        <v>43075</v>
      </c>
      <c r="C10" s="135" t="s">
        <v>61</v>
      </c>
      <c r="D10" s="136">
        <v>0.52600000000000002</v>
      </c>
      <c r="E10" s="136">
        <v>0.40600000000000003</v>
      </c>
      <c r="F10" s="136">
        <v>6.8000000000000005E-2</v>
      </c>
      <c r="G10" s="137">
        <v>7.4</v>
      </c>
      <c r="I10" s="96"/>
      <c r="J10" s="107">
        <v>43075</v>
      </c>
      <c r="K10" s="80" t="s">
        <v>90</v>
      </c>
      <c r="L10" s="81">
        <v>0.57299999999999995</v>
      </c>
      <c r="M10" s="81">
        <v>0.25</v>
      </c>
      <c r="N10" s="81">
        <v>0.17699999999999999</v>
      </c>
      <c r="O10" s="84">
        <v>7.2</v>
      </c>
    </row>
    <row r="11" spans="1:15" ht="13.5" thickBot="1" x14ac:dyDescent="0.25">
      <c r="A11" s="96"/>
      <c r="B11" s="104"/>
      <c r="C11" s="135" t="s">
        <v>286</v>
      </c>
      <c r="D11" s="136">
        <v>0.503</v>
      </c>
      <c r="E11" s="136">
        <v>0.44500000000000001</v>
      </c>
      <c r="F11" s="136">
        <v>5.1999999999999998E-2</v>
      </c>
      <c r="G11" s="137">
        <v>7.3</v>
      </c>
      <c r="I11" s="96"/>
      <c r="J11" s="104"/>
      <c r="K11" s="80" t="s">
        <v>278</v>
      </c>
      <c r="L11" s="81">
        <v>0.51700000000000002</v>
      </c>
      <c r="M11" s="81">
        <v>0.41399999999999998</v>
      </c>
      <c r="N11" s="81">
        <v>6.9000000000000006E-2</v>
      </c>
      <c r="O11" s="84">
        <v>7.3</v>
      </c>
    </row>
    <row r="12" spans="1:15" ht="13.5" thickBot="1" x14ac:dyDescent="0.25">
      <c r="A12" s="96"/>
      <c r="B12" s="106"/>
      <c r="C12" s="135" t="s">
        <v>92</v>
      </c>
      <c r="D12" s="136">
        <v>0.61499999999999999</v>
      </c>
      <c r="E12" s="136">
        <v>0.23100000000000001</v>
      </c>
      <c r="F12" s="136">
        <v>0.154</v>
      </c>
      <c r="G12" s="137">
        <v>7.5</v>
      </c>
      <c r="I12" s="96"/>
      <c r="J12" s="106"/>
      <c r="K12" s="80" t="s">
        <v>298</v>
      </c>
      <c r="L12" s="81">
        <v>0.10199999999999999</v>
      </c>
      <c r="M12" s="81">
        <v>0.245</v>
      </c>
      <c r="N12" s="81">
        <v>0.65300000000000002</v>
      </c>
      <c r="O12" s="91">
        <v>2.9</v>
      </c>
    </row>
    <row r="13" spans="1:15" ht="13.5" thickBot="1" x14ac:dyDescent="0.25">
      <c r="A13" s="96"/>
      <c r="B13" s="107">
        <v>43076</v>
      </c>
      <c r="C13" s="135" t="s">
        <v>39</v>
      </c>
      <c r="D13" s="136">
        <v>0.33700000000000002</v>
      </c>
      <c r="E13" s="136">
        <v>0.34300000000000003</v>
      </c>
      <c r="F13" s="136">
        <v>0.32</v>
      </c>
      <c r="G13" s="137">
        <v>5.4</v>
      </c>
      <c r="I13" s="96"/>
      <c r="J13" s="107">
        <v>43076</v>
      </c>
      <c r="K13" s="80" t="s">
        <v>14</v>
      </c>
      <c r="L13" s="81">
        <v>0.36099999999999999</v>
      </c>
      <c r="M13" s="81">
        <v>0.51300000000000001</v>
      </c>
      <c r="N13" s="81">
        <v>0.126</v>
      </c>
      <c r="O13" s="82">
        <v>6.3</v>
      </c>
    </row>
    <row r="14" spans="1:15" ht="24.75" thickBot="1" x14ac:dyDescent="0.25">
      <c r="A14" s="96"/>
      <c r="B14" s="104"/>
      <c r="C14" s="135" t="s">
        <v>113</v>
      </c>
      <c r="D14" s="136">
        <v>0.45900000000000002</v>
      </c>
      <c r="E14" s="136">
        <v>0.34899999999999998</v>
      </c>
      <c r="F14" s="136">
        <v>0.193</v>
      </c>
      <c r="G14" s="137">
        <v>6.5</v>
      </c>
      <c r="I14" s="96"/>
      <c r="J14" s="104"/>
      <c r="K14" s="80" t="s">
        <v>314</v>
      </c>
      <c r="L14" s="81">
        <v>0.44400000000000001</v>
      </c>
      <c r="M14" s="81">
        <v>0.24399999999999999</v>
      </c>
      <c r="N14" s="81">
        <v>0.311</v>
      </c>
      <c r="O14" s="82">
        <v>6</v>
      </c>
    </row>
    <row r="15" spans="1:15" ht="13.5" thickBot="1" x14ac:dyDescent="0.25">
      <c r="A15" s="96"/>
      <c r="B15" s="106"/>
      <c r="C15" s="135" t="s">
        <v>297</v>
      </c>
      <c r="D15" s="136">
        <v>0.35699999999999998</v>
      </c>
      <c r="E15" s="136">
        <v>0.26800000000000002</v>
      </c>
      <c r="F15" s="136">
        <v>0.375</v>
      </c>
      <c r="G15" s="137">
        <v>5.3</v>
      </c>
      <c r="I15" s="96"/>
      <c r="J15" s="106"/>
      <c r="K15" s="80" t="s">
        <v>310</v>
      </c>
      <c r="L15" s="81">
        <v>0.66900000000000004</v>
      </c>
      <c r="M15" s="81">
        <v>9.9000000000000005E-2</v>
      </c>
      <c r="N15" s="81">
        <v>0.23200000000000001</v>
      </c>
      <c r="O15" s="84">
        <v>7.4</v>
      </c>
    </row>
    <row r="16" spans="1:15" ht="13.5" thickBot="1" x14ac:dyDescent="0.25">
      <c r="A16" s="96"/>
      <c r="B16" s="107">
        <v>43077</v>
      </c>
      <c r="C16" s="135" t="s">
        <v>266</v>
      </c>
      <c r="D16" s="136">
        <v>0.74399999999999999</v>
      </c>
      <c r="E16" s="136">
        <v>0.24399999999999999</v>
      </c>
      <c r="F16" s="136">
        <v>1.2E-2</v>
      </c>
      <c r="G16" s="138">
        <v>8.6999999999999993</v>
      </c>
      <c r="I16" s="96"/>
      <c r="J16" s="107">
        <v>43077</v>
      </c>
      <c r="K16" s="80" t="s">
        <v>59</v>
      </c>
      <c r="L16" s="81">
        <v>0.6</v>
      </c>
      <c r="M16" s="81">
        <v>0.246</v>
      </c>
      <c r="N16" s="81">
        <v>0.154</v>
      </c>
      <c r="O16" s="84">
        <v>7.4</v>
      </c>
    </row>
    <row r="17" spans="1:15" ht="13.5" thickBot="1" x14ac:dyDescent="0.25">
      <c r="A17" s="96"/>
      <c r="B17" s="104"/>
      <c r="C17" s="135" t="s">
        <v>251</v>
      </c>
      <c r="D17" s="136">
        <v>0.7</v>
      </c>
      <c r="E17" s="136">
        <v>0.26900000000000002</v>
      </c>
      <c r="F17" s="136">
        <v>3.1E-2</v>
      </c>
      <c r="G17" s="138">
        <v>8.4</v>
      </c>
      <c r="I17" s="96"/>
      <c r="J17" s="104"/>
      <c r="K17" s="80" t="s">
        <v>279</v>
      </c>
      <c r="L17" s="81">
        <v>0.629</v>
      </c>
      <c r="M17" s="81">
        <v>0.33200000000000002</v>
      </c>
      <c r="N17" s="81">
        <v>3.9E-2</v>
      </c>
      <c r="O17" s="84">
        <v>8</v>
      </c>
    </row>
    <row r="18" spans="1:15" ht="24.75" thickBot="1" x14ac:dyDescent="0.25">
      <c r="A18" s="97"/>
      <c r="B18" s="105"/>
      <c r="C18" s="140" t="s">
        <v>115</v>
      </c>
      <c r="D18" s="141">
        <v>0.76600000000000001</v>
      </c>
      <c r="E18" s="141">
        <v>0.23400000000000001</v>
      </c>
      <c r="F18" s="141">
        <v>0</v>
      </c>
      <c r="G18" s="143">
        <v>8.8000000000000007</v>
      </c>
      <c r="I18" s="97"/>
      <c r="J18" s="105"/>
      <c r="K18" s="85" t="s">
        <v>129</v>
      </c>
      <c r="L18" s="86">
        <v>0.63200000000000001</v>
      </c>
      <c r="M18" s="86">
        <v>0.21099999999999999</v>
      </c>
      <c r="N18" s="86">
        <v>0.158</v>
      </c>
      <c r="O18" s="87">
        <v>7.5</v>
      </c>
    </row>
    <row r="19" spans="1:15" ht="14.25" thickTop="1" thickBot="1" x14ac:dyDescent="0.25">
      <c r="A19" s="95" t="s">
        <v>252</v>
      </c>
      <c r="B19" s="146" t="s">
        <v>245</v>
      </c>
      <c r="C19" s="148" t="s">
        <v>246</v>
      </c>
      <c r="D19" s="151" t="s">
        <v>247</v>
      </c>
      <c r="E19" s="152"/>
      <c r="F19" s="152"/>
      <c r="G19" s="153"/>
      <c r="I19" s="95" t="s">
        <v>252</v>
      </c>
      <c r="J19" s="111" t="s">
        <v>245</v>
      </c>
      <c r="K19" s="111" t="s">
        <v>246</v>
      </c>
      <c r="L19" s="113" t="s">
        <v>247</v>
      </c>
      <c r="M19" s="114"/>
      <c r="N19" s="115"/>
      <c r="O19" s="111" t="s">
        <v>11</v>
      </c>
    </row>
    <row r="20" spans="1:15" ht="24.75" thickBot="1" x14ac:dyDescent="0.25">
      <c r="A20" s="96"/>
      <c r="B20" s="147"/>
      <c r="C20" s="149"/>
      <c r="D20" s="133" t="s">
        <v>5</v>
      </c>
      <c r="E20" s="133" t="s">
        <v>248</v>
      </c>
      <c r="F20" s="133" t="s">
        <v>7</v>
      </c>
      <c r="G20" s="133" t="s">
        <v>11</v>
      </c>
      <c r="I20" s="96"/>
      <c r="J20" s="112"/>
      <c r="K20" s="112"/>
      <c r="L20" s="90" t="s">
        <v>5</v>
      </c>
      <c r="M20" s="90" t="s">
        <v>248</v>
      </c>
      <c r="N20" s="90" t="s">
        <v>7</v>
      </c>
      <c r="O20" s="112"/>
    </row>
    <row r="21" spans="1:15" ht="14.25" thickTop="1" thickBot="1" x14ac:dyDescent="0.25">
      <c r="A21" s="96"/>
      <c r="B21" s="103">
        <v>43080</v>
      </c>
      <c r="C21" s="135" t="s">
        <v>14</v>
      </c>
      <c r="D21" s="136">
        <v>0.67900000000000005</v>
      </c>
      <c r="E21" s="136">
        <v>0.29399999999999998</v>
      </c>
      <c r="F21" s="136">
        <v>2.8000000000000001E-2</v>
      </c>
      <c r="G21" s="138">
        <v>8.3000000000000007</v>
      </c>
      <c r="I21" s="96"/>
      <c r="J21" s="103">
        <v>43080</v>
      </c>
      <c r="K21" s="80" t="s">
        <v>292</v>
      </c>
      <c r="L21" s="81">
        <v>0.55300000000000005</v>
      </c>
      <c r="M21" s="81">
        <v>0.35699999999999998</v>
      </c>
      <c r="N21" s="81">
        <v>0.09</v>
      </c>
      <c r="O21" s="84">
        <v>7.4</v>
      </c>
    </row>
    <row r="22" spans="1:15" ht="13.5" thickBot="1" x14ac:dyDescent="0.25">
      <c r="A22" s="96"/>
      <c r="B22" s="104"/>
      <c r="C22" s="135" t="s">
        <v>282</v>
      </c>
      <c r="D22" s="136">
        <v>0.53300000000000003</v>
      </c>
      <c r="E22" s="136">
        <v>0.35499999999999998</v>
      </c>
      <c r="F22" s="136">
        <v>0.112</v>
      </c>
      <c r="G22" s="137">
        <v>7.2</v>
      </c>
      <c r="I22" s="96"/>
      <c r="J22" s="104"/>
      <c r="K22" s="80" t="s">
        <v>68</v>
      </c>
      <c r="L22" s="81">
        <v>0.52800000000000002</v>
      </c>
      <c r="M22" s="81">
        <v>0.29599999999999999</v>
      </c>
      <c r="N22" s="81">
        <v>0.17599999999999999</v>
      </c>
      <c r="O22" s="82">
        <v>6.9</v>
      </c>
    </row>
    <row r="23" spans="1:15" ht="13.5" thickBot="1" x14ac:dyDescent="0.25">
      <c r="A23" s="96"/>
      <c r="B23" s="106"/>
      <c r="C23" s="135" t="s">
        <v>42</v>
      </c>
      <c r="D23" s="136">
        <v>0.41399999999999998</v>
      </c>
      <c r="E23" s="136">
        <v>0.34499999999999997</v>
      </c>
      <c r="F23" s="136">
        <v>0.24099999999999999</v>
      </c>
      <c r="G23" s="137">
        <v>6.1</v>
      </c>
      <c r="I23" s="96"/>
      <c r="J23" s="105"/>
      <c r="K23" s="80" t="s">
        <v>131</v>
      </c>
      <c r="L23" s="81">
        <v>0.255</v>
      </c>
      <c r="M23" s="81">
        <v>0.255</v>
      </c>
      <c r="N23" s="81">
        <v>0.49099999999999999</v>
      </c>
      <c r="O23" s="82">
        <v>4.3</v>
      </c>
    </row>
    <row r="24" spans="1:15" ht="14.25" thickTop="1" thickBot="1" x14ac:dyDescent="0.25">
      <c r="A24" s="96"/>
      <c r="B24" s="107">
        <v>43081</v>
      </c>
      <c r="C24" s="135" t="s">
        <v>15</v>
      </c>
      <c r="D24" s="136">
        <v>0.53300000000000003</v>
      </c>
      <c r="E24" s="136">
        <v>0.28699999999999998</v>
      </c>
      <c r="F24" s="136">
        <v>0.18</v>
      </c>
      <c r="G24" s="137">
        <v>6.9</v>
      </c>
      <c r="I24" s="96"/>
      <c r="J24" s="103">
        <v>43081</v>
      </c>
      <c r="K24" s="80" t="s">
        <v>293</v>
      </c>
      <c r="L24" s="81">
        <v>0.77800000000000002</v>
      </c>
      <c r="M24" s="81">
        <v>0.17799999999999999</v>
      </c>
      <c r="N24" s="81">
        <v>4.3999999999999997E-2</v>
      </c>
      <c r="O24" s="84">
        <v>8.6999999999999993</v>
      </c>
    </row>
    <row r="25" spans="1:15" ht="13.5" thickBot="1" x14ac:dyDescent="0.25">
      <c r="A25" s="96"/>
      <c r="B25" s="104"/>
      <c r="C25" s="135" t="s">
        <v>114</v>
      </c>
      <c r="D25" s="136">
        <v>0.432</v>
      </c>
      <c r="E25" s="136">
        <v>0.42099999999999999</v>
      </c>
      <c r="F25" s="136">
        <v>0.14699999999999999</v>
      </c>
      <c r="G25" s="137">
        <v>6.6</v>
      </c>
      <c r="I25" s="96"/>
      <c r="J25" s="104"/>
      <c r="K25" s="80" t="s">
        <v>24</v>
      </c>
      <c r="L25" s="81">
        <v>0.434</v>
      </c>
      <c r="M25" s="81">
        <v>0.33300000000000002</v>
      </c>
      <c r="N25" s="81">
        <v>0.23300000000000001</v>
      </c>
      <c r="O25" s="82">
        <v>6.2</v>
      </c>
    </row>
    <row r="26" spans="1:15" ht="13.5" thickBot="1" x14ac:dyDescent="0.25">
      <c r="A26" s="96"/>
      <c r="B26" s="106"/>
      <c r="C26" s="135" t="s">
        <v>94</v>
      </c>
      <c r="D26" s="136">
        <v>0.57999999999999996</v>
      </c>
      <c r="E26" s="136">
        <v>0.38</v>
      </c>
      <c r="F26" s="136">
        <v>0.04</v>
      </c>
      <c r="G26" s="138">
        <v>7.7</v>
      </c>
      <c r="I26" s="96"/>
      <c r="J26" s="106"/>
      <c r="K26" s="80" t="s">
        <v>27</v>
      </c>
      <c r="L26" s="81">
        <v>0.56399999999999995</v>
      </c>
      <c r="M26" s="81">
        <v>0.20499999999999999</v>
      </c>
      <c r="N26" s="81">
        <v>0.23100000000000001</v>
      </c>
      <c r="O26" s="82">
        <v>6.9</v>
      </c>
    </row>
    <row r="27" spans="1:15" ht="13.5" thickBot="1" x14ac:dyDescent="0.25">
      <c r="A27" s="96"/>
      <c r="B27" s="107">
        <v>43082</v>
      </c>
      <c r="C27" s="135" t="s">
        <v>29</v>
      </c>
      <c r="D27" s="136">
        <v>0.66300000000000003</v>
      </c>
      <c r="E27" s="136">
        <v>0.27500000000000002</v>
      </c>
      <c r="F27" s="136">
        <v>6.3E-2</v>
      </c>
      <c r="G27" s="138">
        <v>8.1</v>
      </c>
      <c r="I27" s="96"/>
      <c r="J27" s="107">
        <v>43082</v>
      </c>
      <c r="K27" s="80" t="s">
        <v>138</v>
      </c>
      <c r="L27" s="81">
        <v>0.68100000000000005</v>
      </c>
      <c r="M27" s="81">
        <v>0.218</v>
      </c>
      <c r="N27" s="81">
        <v>0.10199999999999999</v>
      </c>
      <c r="O27" s="84">
        <v>8</v>
      </c>
    </row>
    <row r="28" spans="1:15" ht="13.5" thickBot="1" x14ac:dyDescent="0.25">
      <c r="A28" s="96"/>
      <c r="B28" s="104"/>
      <c r="C28" s="135" t="s">
        <v>31</v>
      </c>
      <c r="D28" s="136">
        <v>0.59499999999999997</v>
      </c>
      <c r="E28" s="136">
        <v>0.35299999999999998</v>
      </c>
      <c r="F28" s="136">
        <v>5.1999999999999998E-2</v>
      </c>
      <c r="G28" s="138">
        <v>7.8</v>
      </c>
      <c r="I28" s="96"/>
      <c r="J28" s="104"/>
      <c r="K28" s="80" t="s">
        <v>33</v>
      </c>
      <c r="L28" s="81">
        <v>0.38900000000000001</v>
      </c>
      <c r="M28" s="81">
        <v>0.45200000000000001</v>
      </c>
      <c r="N28" s="81">
        <v>0.159</v>
      </c>
      <c r="O28" s="82">
        <v>6.3</v>
      </c>
    </row>
    <row r="29" spans="1:15" ht="13.5" thickBot="1" x14ac:dyDescent="0.25">
      <c r="A29" s="96"/>
      <c r="B29" s="106"/>
      <c r="C29" s="135" t="s">
        <v>26</v>
      </c>
      <c r="D29" s="136">
        <v>0.54800000000000004</v>
      </c>
      <c r="E29" s="136">
        <v>0.22600000000000001</v>
      </c>
      <c r="F29" s="136">
        <v>0.22600000000000001</v>
      </c>
      <c r="G29" s="137">
        <v>6.8</v>
      </c>
      <c r="I29" s="96"/>
      <c r="J29" s="106"/>
      <c r="K29" s="80" t="s">
        <v>34</v>
      </c>
      <c r="L29" s="81">
        <v>0.27900000000000003</v>
      </c>
      <c r="M29" s="81">
        <v>0.32800000000000001</v>
      </c>
      <c r="N29" s="81">
        <v>0.39300000000000002</v>
      </c>
      <c r="O29" s="82">
        <v>4.8</v>
      </c>
    </row>
    <row r="30" spans="1:15" ht="13.5" thickBot="1" x14ac:dyDescent="0.25">
      <c r="A30" s="96"/>
      <c r="B30" s="107">
        <v>43083</v>
      </c>
      <c r="C30" s="135" t="s">
        <v>283</v>
      </c>
      <c r="D30" s="136">
        <v>0.67700000000000005</v>
      </c>
      <c r="E30" s="136">
        <v>0.27200000000000002</v>
      </c>
      <c r="F30" s="136">
        <v>5.0999999999999997E-2</v>
      </c>
      <c r="G30" s="138">
        <v>8.1999999999999993</v>
      </c>
      <c r="I30" s="96"/>
      <c r="J30" s="107">
        <v>43083</v>
      </c>
      <c r="K30" s="80" t="s">
        <v>30</v>
      </c>
      <c r="L30" s="81">
        <v>0.77</v>
      </c>
      <c r="M30" s="81">
        <v>0.14099999999999999</v>
      </c>
      <c r="N30" s="81">
        <v>8.8999999999999996E-2</v>
      </c>
      <c r="O30" s="84">
        <v>8.5</v>
      </c>
    </row>
    <row r="31" spans="1:15" ht="24.75" thickBot="1" x14ac:dyDescent="0.25">
      <c r="A31" s="96"/>
      <c r="B31" s="104"/>
      <c r="C31" s="135" t="s">
        <v>261</v>
      </c>
      <c r="D31" s="136">
        <v>0.59499999999999997</v>
      </c>
      <c r="E31" s="136">
        <v>0.33800000000000002</v>
      </c>
      <c r="F31" s="136">
        <v>6.8000000000000005E-2</v>
      </c>
      <c r="G31" s="138">
        <v>7.7</v>
      </c>
      <c r="I31" s="96"/>
      <c r="J31" s="104"/>
      <c r="K31" s="80" t="s">
        <v>114</v>
      </c>
      <c r="L31" s="81">
        <v>0.623</v>
      </c>
      <c r="M31" s="81">
        <v>0.23300000000000001</v>
      </c>
      <c r="N31" s="81">
        <v>0.14499999999999999</v>
      </c>
      <c r="O31" s="84">
        <v>7.5</v>
      </c>
    </row>
    <row r="32" spans="1:15" ht="13.5" thickBot="1" x14ac:dyDescent="0.25">
      <c r="A32" s="96"/>
      <c r="B32" s="106"/>
      <c r="C32" s="135" t="s">
        <v>259</v>
      </c>
      <c r="D32" s="136">
        <v>0.88</v>
      </c>
      <c r="E32" s="136">
        <v>0.06</v>
      </c>
      <c r="F32" s="136">
        <v>0.06</v>
      </c>
      <c r="G32" s="138">
        <v>9.1999999999999993</v>
      </c>
      <c r="I32" s="96"/>
      <c r="J32" s="106"/>
      <c r="K32" s="80" t="s">
        <v>86</v>
      </c>
      <c r="L32" s="81">
        <v>0.56000000000000005</v>
      </c>
      <c r="M32" s="81">
        <v>0.14000000000000001</v>
      </c>
      <c r="N32" s="81">
        <v>0.3</v>
      </c>
      <c r="O32" s="82">
        <v>6.6</v>
      </c>
    </row>
    <row r="33" spans="1:15" ht="13.5" thickBot="1" x14ac:dyDescent="0.25">
      <c r="A33" s="96"/>
      <c r="B33" s="107">
        <v>43084</v>
      </c>
      <c r="C33" s="135" t="s">
        <v>284</v>
      </c>
      <c r="D33" s="136">
        <v>0.46300000000000002</v>
      </c>
      <c r="E33" s="136">
        <v>0.33300000000000002</v>
      </c>
      <c r="F33" s="136">
        <v>0.20399999999999999</v>
      </c>
      <c r="G33" s="137">
        <v>6.5</v>
      </c>
      <c r="I33" s="96"/>
      <c r="J33" s="107">
        <v>43084</v>
      </c>
      <c r="K33" s="80" t="s">
        <v>294</v>
      </c>
      <c r="L33" s="81">
        <v>0.81100000000000005</v>
      </c>
      <c r="M33" s="81">
        <v>0.14399999999999999</v>
      </c>
      <c r="N33" s="81">
        <v>4.4999999999999998E-2</v>
      </c>
      <c r="O33" s="84">
        <v>8.9</v>
      </c>
    </row>
    <row r="34" spans="1:15" ht="24.75" thickBot="1" x14ac:dyDescent="0.25">
      <c r="A34" s="96"/>
      <c r="B34" s="104"/>
      <c r="C34" s="135" t="s">
        <v>300</v>
      </c>
      <c r="D34" s="136">
        <v>0.70299999999999996</v>
      </c>
      <c r="E34" s="136">
        <v>0.19800000000000001</v>
      </c>
      <c r="F34" s="136">
        <v>9.9000000000000005E-2</v>
      </c>
      <c r="G34" s="138">
        <v>8.1</v>
      </c>
      <c r="I34" s="96"/>
      <c r="J34" s="104"/>
      <c r="K34" s="80" t="s">
        <v>233</v>
      </c>
      <c r="L34" s="81">
        <v>0.41299999999999998</v>
      </c>
      <c r="M34" s="81">
        <v>0.248</v>
      </c>
      <c r="N34" s="81">
        <v>0.33900000000000002</v>
      </c>
      <c r="O34" s="82">
        <v>5.7</v>
      </c>
    </row>
    <row r="35" spans="1:15" ht="13.5" thickBot="1" x14ac:dyDescent="0.25">
      <c r="A35" s="97"/>
      <c r="B35" s="106"/>
      <c r="C35" s="140" t="s">
        <v>121</v>
      </c>
      <c r="D35" s="141">
        <v>0.29599999999999999</v>
      </c>
      <c r="E35" s="141">
        <v>0.14799999999999999</v>
      </c>
      <c r="F35" s="141">
        <v>0.55600000000000005</v>
      </c>
      <c r="G35" s="142">
        <v>4.3</v>
      </c>
      <c r="I35" s="97"/>
      <c r="J35" s="105"/>
      <c r="K35" s="85" t="s">
        <v>70</v>
      </c>
      <c r="L35" s="86">
        <v>0.78600000000000003</v>
      </c>
      <c r="M35" s="86">
        <v>0.214</v>
      </c>
      <c r="N35" s="86">
        <v>0</v>
      </c>
      <c r="O35" s="87">
        <v>8.9</v>
      </c>
    </row>
    <row r="36" spans="1:15" ht="14.25" thickTop="1" thickBot="1" x14ac:dyDescent="0.25">
      <c r="A36" s="95" t="s">
        <v>256</v>
      </c>
      <c r="B36" s="154" t="s">
        <v>245</v>
      </c>
      <c r="C36" s="148" t="s">
        <v>246</v>
      </c>
      <c r="D36" s="151" t="s">
        <v>247</v>
      </c>
      <c r="E36" s="152"/>
      <c r="F36" s="152"/>
      <c r="G36" s="153"/>
      <c r="I36" s="95" t="s">
        <v>256</v>
      </c>
      <c r="J36" s="98" t="s">
        <v>245</v>
      </c>
      <c r="K36" s="98" t="s">
        <v>246</v>
      </c>
      <c r="L36" s="100" t="s">
        <v>247</v>
      </c>
      <c r="M36" s="101"/>
      <c r="N36" s="102"/>
      <c r="O36" s="98" t="s">
        <v>11</v>
      </c>
    </row>
    <row r="37" spans="1:15" ht="26.25" thickBot="1" x14ac:dyDescent="0.25">
      <c r="A37" s="96"/>
      <c r="B37" s="147"/>
      <c r="C37" s="149"/>
      <c r="D37" s="133" t="s">
        <v>5</v>
      </c>
      <c r="E37" s="133" t="s">
        <v>248</v>
      </c>
      <c r="F37" s="133" t="s">
        <v>7</v>
      </c>
      <c r="G37" s="133" t="s">
        <v>11</v>
      </c>
      <c r="I37" s="96"/>
      <c r="J37" s="99"/>
      <c r="K37" s="99"/>
      <c r="L37" s="79" t="s">
        <v>5</v>
      </c>
      <c r="M37" s="79" t="s">
        <v>248</v>
      </c>
      <c r="N37" s="79" t="s">
        <v>7</v>
      </c>
      <c r="O37" s="99"/>
    </row>
    <row r="38" spans="1:15" ht="14.25" thickTop="1" thickBot="1" x14ac:dyDescent="0.25">
      <c r="A38" s="96"/>
      <c r="B38" s="103">
        <v>43087</v>
      </c>
      <c r="C38" s="135" t="s">
        <v>43</v>
      </c>
      <c r="D38" s="136">
        <v>0.35799999999999998</v>
      </c>
      <c r="E38" s="136">
        <v>0.27500000000000002</v>
      </c>
      <c r="F38" s="136">
        <v>0.36699999999999999</v>
      </c>
      <c r="G38" s="137">
        <v>5.3</v>
      </c>
      <c r="I38" s="96"/>
      <c r="J38" s="103">
        <v>43087</v>
      </c>
      <c r="K38" s="80" t="s">
        <v>48</v>
      </c>
      <c r="L38" s="81">
        <v>0.47799999999999998</v>
      </c>
      <c r="M38" s="81">
        <v>0.27800000000000002</v>
      </c>
      <c r="N38" s="81">
        <v>0.24299999999999999</v>
      </c>
      <c r="O38" s="82">
        <v>6.4</v>
      </c>
    </row>
    <row r="39" spans="1:15" ht="13.5" thickBot="1" x14ac:dyDescent="0.25">
      <c r="A39" s="96"/>
      <c r="B39" s="104"/>
      <c r="C39" s="135" t="s">
        <v>286</v>
      </c>
      <c r="D39" s="136">
        <v>0.52500000000000002</v>
      </c>
      <c r="E39" s="136">
        <v>0.42499999999999999</v>
      </c>
      <c r="F39" s="136">
        <v>0.05</v>
      </c>
      <c r="G39" s="137">
        <v>7.4</v>
      </c>
      <c r="I39" s="96"/>
      <c r="J39" s="104"/>
      <c r="K39" s="80" t="s">
        <v>31</v>
      </c>
      <c r="L39" s="81">
        <v>0.54600000000000004</v>
      </c>
      <c r="M39" s="81">
        <v>0.32</v>
      </c>
      <c r="N39" s="81">
        <v>0.13400000000000001</v>
      </c>
      <c r="O39" s="84">
        <v>7.2</v>
      </c>
    </row>
    <row r="40" spans="1:15" ht="13.5" thickBot="1" x14ac:dyDescent="0.25">
      <c r="A40" s="96"/>
      <c r="B40" s="106"/>
      <c r="C40" s="135" t="s">
        <v>140</v>
      </c>
      <c r="D40" s="136">
        <v>0.52200000000000002</v>
      </c>
      <c r="E40" s="136">
        <v>0.34799999999999998</v>
      </c>
      <c r="F40" s="136">
        <v>0.13</v>
      </c>
      <c r="G40" s="137">
        <v>7.1</v>
      </c>
      <c r="I40" s="96"/>
      <c r="J40" s="105"/>
      <c r="K40" s="80" t="s">
        <v>106</v>
      </c>
      <c r="L40" s="81">
        <v>0.22900000000000001</v>
      </c>
      <c r="M40" s="81">
        <v>0.22900000000000001</v>
      </c>
      <c r="N40" s="81">
        <v>0.54300000000000004</v>
      </c>
      <c r="O40" s="82">
        <v>4</v>
      </c>
    </row>
    <row r="41" spans="1:15" ht="14.25" thickTop="1" thickBot="1" x14ac:dyDescent="0.25">
      <c r="A41" s="96"/>
      <c r="B41" s="107">
        <v>43088</v>
      </c>
      <c r="C41" s="135" t="s">
        <v>54</v>
      </c>
      <c r="D41" s="139" t="e">
        <v>#DIV/0!</v>
      </c>
      <c r="E41" s="139" t="e">
        <v>#DIV/0!</v>
      </c>
      <c r="F41" s="139" t="e">
        <v>#DIV/0!</v>
      </c>
      <c r="G41" s="139" t="e">
        <v>#DIV/0!</v>
      </c>
      <c r="I41" s="96"/>
      <c r="J41" s="103">
        <v>43088</v>
      </c>
      <c r="K41" s="80" t="s">
        <v>55</v>
      </c>
      <c r="L41" s="81">
        <v>0.33300000000000002</v>
      </c>
      <c r="M41" s="81">
        <v>0.5</v>
      </c>
      <c r="N41" s="81">
        <v>0.16700000000000001</v>
      </c>
      <c r="O41" s="82">
        <v>6</v>
      </c>
    </row>
    <row r="42" spans="1:15" ht="13.5" thickBot="1" x14ac:dyDescent="0.25">
      <c r="A42" s="96"/>
      <c r="B42" s="104"/>
      <c r="C42" s="135" t="s">
        <v>24</v>
      </c>
      <c r="D42" s="139" t="e">
        <v>#DIV/0!</v>
      </c>
      <c r="E42" s="139" t="e">
        <v>#DIV/0!</v>
      </c>
      <c r="F42" s="139" t="e">
        <v>#DIV/0!</v>
      </c>
      <c r="G42" s="139" t="e">
        <v>#DIV/0!</v>
      </c>
      <c r="I42" s="96"/>
      <c r="J42" s="104"/>
      <c r="K42" s="80" t="s">
        <v>268</v>
      </c>
      <c r="L42" s="81">
        <v>0.89500000000000002</v>
      </c>
      <c r="M42" s="81">
        <v>0.105</v>
      </c>
      <c r="N42" s="81">
        <v>0</v>
      </c>
      <c r="O42" s="84">
        <v>9.5</v>
      </c>
    </row>
    <row r="43" spans="1:15" ht="13.5" thickBot="1" x14ac:dyDescent="0.25">
      <c r="A43" s="96"/>
      <c r="B43" s="106"/>
      <c r="C43" s="135" t="s">
        <v>37</v>
      </c>
      <c r="D43" s="139" t="e">
        <v>#DIV/0!</v>
      </c>
      <c r="E43" s="139" t="e">
        <v>#DIV/0!</v>
      </c>
      <c r="F43" s="139" t="e">
        <v>#DIV/0!</v>
      </c>
      <c r="G43" s="139" t="e">
        <v>#DIV/0!</v>
      </c>
      <c r="I43" s="96"/>
      <c r="J43" s="106"/>
      <c r="K43" s="80" t="s">
        <v>230</v>
      </c>
      <c r="L43" s="81">
        <v>0</v>
      </c>
      <c r="M43" s="81">
        <v>0.5</v>
      </c>
      <c r="N43" s="81">
        <v>0.5</v>
      </c>
      <c r="O43" s="82">
        <v>3</v>
      </c>
    </row>
    <row r="44" spans="1:15" ht="13.5" thickBot="1" x14ac:dyDescent="0.25">
      <c r="A44" s="96"/>
      <c r="B44" s="107">
        <v>43089</v>
      </c>
      <c r="C44" s="135" t="s">
        <v>61</v>
      </c>
      <c r="D44" s="139" t="e">
        <v>#DIV/0!</v>
      </c>
      <c r="E44" s="139" t="e">
        <v>#DIV/0!</v>
      </c>
      <c r="F44" s="139" t="e">
        <v>#DIV/0!</v>
      </c>
      <c r="G44" s="139" t="e">
        <v>#DIV/0!</v>
      </c>
      <c r="I44" s="96"/>
      <c r="J44" s="107">
        <v>43089</v>
      </c>
      <c r="K44" s="80" t="s">
        <v>141</v>
      </c>
      <c r="L44" s="81">
        <v>0.6</v>
      </c>
      <c r="M44" s="81">
        <v>0.4</v>
      </c>
      <c r="N44" s="81">
        <v>0</v>
      </c>
      <c r="O44" s="84">
        <v>8</v>
      </c>
    </row>
    <row r="45" spans="1:15" ht="13.5" thickBot="1" x14ac:dyDescent="0.25">
      <c r="A45" s="96"/>
      <c r="B45" s="104"/>
      <c r="C45" s="135" t="s">
        <v>49</v>
      </c>
      <c r="D45" s="139" t="e">
        <v>#DIV/0!</v>
      </c>
      <c r="E45" s="139" t="e">
        <v>#DIV/0!</v>
      </c>
      <c r="F45" s="139" t="e">
        <v>#DIV/0!</v>
      </c>
      <c r="G45" s="139" t="e">
        <v>#DIV/0!</v>
      </c>
      <c r="I45" s="96"/>
      <c r="J45" s="104"/>
      <c r="K45" s="80" t="s">
        <v>62</v>
      </c>
      <c r="L45" s="81">
        <v>0.5</v>
      </c>
      <c r="M45" s="81">
        <v>0.5</v>
      </c>
      <c r="N45" s="81">
        <v>0</v>
      </c>
      <c r="O45" s="84">
        <v>7.5</v>
      </c>
    </row>
    <row r="46" spans="1:15" ht="13.5" thickBot="1" x14ac:dyDescent="0.25">
      <c r="A46" s="96"/>
      <c r="B46" s="106"/>
      <c r="C46" s="135" t="s">
        <v>309</v>
      </c>
      <c r="D46" s="139" t="e">
        <v>#DIV/0!</v>
      </c>
      <c r="E46" s="139" t="e">
        <v>#DIV/0!</v>
      </c>
      <c r="F46" s="139" t="e">
        <v>#DIV/0!</v>
      </c>
      <c r="G46" s="139" t="e">
        <v>#DIV/0!</v>
      </c>
      <c r="I46" s="96"/>
      <c r="J46" s="106"/>
      <c r="K46" s="80" t="s">
        <v>57</v>
      </c>
      <c r="L46" s="81">
        <v>0</v>
      </c>
      <c r="M46" s="81">
        <v>1</v>
      </c>
      <c r="N46" s="81">
        <v>0</v>
      </c>
      <c r="O46" s="82">
        <v>5</v>
      </c>
    </row>
    <row r="47" spans="1:15" ht="13.5" thickBot="1" x14ac:dyDescent="0.25">
      <c r="A47" s="96"/>
      <c r="B47" s="107">
        <v>43090</v>
      </c>
      <c r="C47" s="135" t="s">
        <v>14</v>
      </c>
      <c r="D47" s="139" t="e">
        <v>#DIV/0!</v>
      </c>
      <c r="E47" s="139" t="e">
        <v>#DIV/0!</v>
      </c>
      <c r="F47" s="139" t="e">
        <v>#DIV/0!</v>
      </c>
      <c r="G47" s="139" t="e">
        <v>#DIV/0!</v>
      </c>
      <c r="I47" s="96"/>
      <c r="J47" s="107">
        <v>43090</v>
      </c>
      <c r="K47" s="80" t="s">
        <v>15</v>
      </c>
      <c r="L47" s="81">
        <v>0.625</v>
      </c>
      <c r="M47" s="81">
        <v>0.25</v>
      </c>
      <c r="N47" s="81">
        <v>0.125</v>
      </c>
      <c r="O47" s="84">
        <v>7.6</v>
      </c>
    </row>
    <row r="48" spans="1:15" ht="13.5" thickBot="1" x14ac:dyDescent="0.25">
      <c r="A48" s="96"/>
      <c r="B48" s="104"/>
      <c r="C48" s="135" t="s">
        <v>251</v>
      </c>
      <c r="D48" s="139" t="e">
        <v>#DIV/0!</v>
      </c>
      <c r="E48" s="139" t="e">
        <v>#DIV/0!</v>
      </c>
      <c r="F48" s="139" t="e">
        <v>#DIV/0!</v>
      </c>
      <c r="G48" s="139" t="e">
        <v>#DIV/0!</v>
      </c>
      <c r="I48" s="96"/>
      <c r="J48" s="104"/>
      <c r="K48" s="80" t="s">
        <v>31</v>
      </c>
      <c r="L48" s="81">
        <v>0.5</v>
      </c>
      <c r="M48" s="81">
        <v>0.5</v>
      </c>
      <c r="N48" s="81">
        <v>0</v>
      </c>
      <c r="O48" s="84">
        <v>7.5</v>
      </c>
    </row>
    <row r="49" spans="1:15" ht="13.5" thickBot="1" x14ac:dyDescent="0.25">
      <c r="A49" s="96"/>
      <c r="B49" s="106"/>
      <c r="C49" s="135" t="s">
        <v>310</v>
      </c>
      <c r="D49" s="139" t="e">
        <v>#DIV/0!</v>
      </c>
      <c r="E49" s="139" t="e">
        <v>#DIV/0!</v>
      </c>
      <c r="F49" s="139" t="e">
        <v>#DIV/0!</v>
      </c>
      <c r="G49" s="139" t="e">
        <v>#DIV/0!</v>
      </c>
      <c r="I49" s="96"/>
      <c r="J49" s="106"/>
      <c r="K49" s="80" t="s">
        <v>64</v>
      </c>
      <c r="L49" s="81">
        <v>0.83299999999999996</v>
      </c>
      <c r="M49" s="81">
        <v>0</v>
      </c>
      <c r="N49" s="81">
        <v>0.16700000000000001</v>
      </c>
      <c r="O49" s="84">
        <v>8.5</v>
      </c>
    </row>
    <row r="50" spans="1:15" ht="13.5" thickBot="1" x14ac:dyDescent="0.25">
      <c r="A50" s="96"/>
      <c r="B50" s="107">
        <v>43091</v>
      </c>
      <c r="C50" s="135" t="s">
        <v>311</v>
      </c>
      <c r="D50" s="139" t="e">
        <v>#DIV/0!</v>
      </c>
      <c r="E50" s="139" t="e">
        <v>#DIV/0!</v>
      </c>
      <c r="F50" s="139" t="e">
        <v>#DIV/0!</v>
      </c>
      <c r="G50" s="139" t="e">
        <v>#DIV/0!</v>
      </c>
      <c r="I50" s="96"/>
      <c r="J50" s="107">
        <v>43091</v>
      </c>
      <c r="K50" s="80" t="s">
        <v>110</v>
      </c>
      <c r="L50" s="81">
        <v>1</v>
      </c>
      <c r="M50" s="81">
        <v>0</v>
      </c>
      <c r="N50" s="81">
        <v>0</v>
      </c>
      <c r="O50" s="84">
        <v>10</v>
      </c>
    </row>
    <row r="51" spans="1:15" ht="13.5" thickBot="1" x14ac:dyDescent="0.25">
      <c r="A51" s="96"/>
      <c r="B51" s="104"/>
      <c r="C51" s="135" t="s">
        <v>312</v>
      </c>
      <c r="D51" s="139" t="e">
        <v>#DIV/0!</v>
      </c>
      <c r="E51" s="139" t="e">
        <v>#DIV/0!</v>
      </c>
      <c r="F51" s="139" t="e">
        <v>#DIV/0!</v>
      </c>
      <c r="G51" s="139" t="e">
        <v>#DIV/0!</v>
      </c>
      <c r="I51" s="96"/>
      <c r="J51" s="104"/>
      <c r="K51" s="80" t="s">
        <v>270</v>
      </c>
      <c r="L51" s="81">
        <v>0.66700000000000004</v>
      </c>
      <c r="M51" s="81">
        <v>0.33300000000000002</v>
      </c>
      <c r="N51" s="81">
        <v>0</v>
      </c>
      <c r="O51" s="84">
        <v>8.3000000000000007</v>
      </c>
    </row>
    <row r="52" spans="1:15" ht="13.5" thickBot="1" x14ac:dyDescent="0.25">
      <c r="A52" s="97"/>
      <c r="B52" s="155"/>
      <c r="C52" s="140" t="s">
        <v>313</v>
      </c>
      <c r="D52" s="144" t="e">
        <v>#DIV/0!</v>
      </c>
      <c r="E52" s="144" t="e">
        <v>#DIV/0!</v>
      </c>
      <c r="F52" s="144" t="e">
        <v>#DIV/0!</v>
      </c>
      <c r="G52" s="144" t="e">
        <v>#DIV/0!</v>
      </c>
      <c r="I52" s="97"/>
      <c r="J52" s="105"/>
      <c r="K52" s="85" t="s">
        <v>126</v>
      </c>
      <c r="L52" s="89" t="e">
        <v>#DIV/0!</v>
      </c>
      <c r="M52" s="89" t="e">
        <v>#DIV/0!</v>
      </c>
      <c r="N52" s="89" t="e">
        <v>#DIV/0!</v>
      </c>
      <c r="O52" s="89" t="e">
        <v>#DIV/0!</v>
      </c>
    </row>
    <row r="53" spans="1:15" ht="13.5" thickTop="1" x14ac:dyDescent="0.2"/>
  </sheetData>
  <mergeCells count="59">
    <mergeCell ref="J50:J52"/>
    <mergeCell ref="O36:O37"/>
    <mergeCell ref="J38:J40"/>
    <mergeCell ref="J41:J43"/>
    <mergeCell ref="J44:J46"/>
    <mergeCell ref="J47:J49"/>
    <mergeCell ref="L19:N19"/>
    <mergeCell ref="O19:O20"/>
    <mergeCell ref="J21:J23"/>
    <mergeCell ref="J24:J26"/>
    <mergeCell ref="J10:J12"/>
    <mergeCell ref="J13:J15"/>
    <mergeCell ref="J16:J18"/>
    <mergeCell ref="I19:I35"/>
    <mergeCell ref="J19:J20"/>
    <mergeCell ref="K19:K20"/>
    <mergeCell ref="J27:J29"/>
    <mergeCell ref="J30:J32"/>
    <mergeCell ref="J33:J35"/>
    <mergeCell ref="I1:O1"/>
    <mergeCell ref="I2:I18"/>
    <mergeCell ref="J2:J3"/>
    <mergeCell ref="K2:K3"/>
    <mergeCell ref="L2:N2"/>
    <mergeCell ref="O2:O3"/>
    <mergeCell ref="J4:J6"/>
    <mergeCell ref="J7:J9"/>
    <mergeCell ref="B38:B40"/>
    <mergeCell ref="B41:B43"/>
    <mergeCell ref="B44:B46"/>
    <mergeCell ref="I36:I52"/>
    <mergeCell ref="J36:J37"/>
    <mergeCell ref="K36:K37"/>
    <mergeCell ref="L36:N36"/>
    <mergeCell ref="B33:B35"/>
    <mergeCell ref="A36:A52"/>
    <mergeCell ref="B36:B37"/>
    <mergeCell ref="C36:C37"/>
    <mergeCell ref="D36:G36"/>
    <mergeCell ref="B47:B49"/>
    <mergeCell ref="B50:B52"/>
    <mergeCell ref="C19:C20"/>
    <mergeCell ref="D19:G19"/>
    <mergeCell ref="B7:B9"/>
    <mergeCell ref="B10:B12"/>
    <mergeCell ref="B13:B15"/>
    <mergeCell ref="B16:B18"/>
    <mergeCell ref="A19:A35"/>
    <mergeCell ref="B19:B20"/>
    <mergeCell ref="B21:B23"/>
    <mergeCell ref="B24:B26"/>
    <mergeCell ref="B27:B29"/>
    <mergeCell ref="B30:B32"/>
    <mergeCell ref="A1:G1"/>
    <mergeCell ref="A2:A18"/>
    <mergeCell ref="B2:B3"/>
    <mergeCell ref="C2:C3"/>
    <mergeCell ref="D2:G2"/>
    <mergeCell ref="B4:B6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92"/>
  <sheetViews>
    <sheetView workbookViewId="0">
      <selection activeCell="S10" sqref="S10"/>
    </sheetView>
  </sheetViews>
  <sheetFormatPr defaultColWidth="14.42578125" defaultRowHeight="15.75" customHeight="1" x14ac:dyDescent="0.2"/>
  <cols>
    <col min="1" max="1" width="7.42578125" customWidth="1"/>
    <col min="2" max="2" width="16.42578125" customWidth="1"/>
    <col min="3" max="3" width="6.85546875" customWidth="1"/>
    <col min="4" max="4" width="6" bestFit="1" customWidth="1"/>
    <col min="5" max="5" width="5.28515625" customWidth="1"/>
    <col min="6" max="6" width="6" bestFit="1" customWidth="1"/>
    <col min="7" max="7" width="5.5703125" customWidth="1"/>
    <col min="8" max="8" width="6" bestFit="1" customWidth="1"/>
    <col min="9" max="9" width="5.42578125" customWidth="1"/>
    <col min="10" max="10" width="4.140625" customWidth="1"/>
    <col min="11" max="11" width="10.28515625" customWidth="1"/>
    <col min="12" max="12" width="7.28515625" bestFit="1" customWidth="1"/>
    <col min="13" max="13" width="6.5703125" bestFit="1" customWidth="1"/>
    <col min="14" max="14" width="2.140625" customWidth="1"/>
    <col min="15" max="15" width="6.7109375" customWidth="1"/>
    <col min="17" max="17" width="6.85546875" customWidth="1"/>
    <col min="18" max="18" width="6" bestFit="1" customWidth="1"/>
    <col min="19" max="19" width="5.28515625" customWidth="1"/>
    <col min="20" max="20" width="6" bestFit="1" customWidth="1"/>
    <col min="21" max="21" width="5.5703125" customWidth="1"/>
    <col min="22" max="22" width="6" bestFit="1" customWidth="1"/>
    <col min="23" max="23" width="5.42578125" customWidth="1"/>
    <col min="24" max="24" width="4.140625" customWidth="1"/>
    <col min="25" max="25" width="9.5703125" customWidth="1"/>
    <col min="26" max="26" width="7.28515625" bestFit="1" customWidth="1"/>
    <col min="27" max="27" width="6.5703125" bestFit="1" customWidth="1"/>
  </cols>
  <sheetData>
    <row r="1" spans="1:27" ht="18" x14ac:dyDescent="0.25">
      <c r="A1" s="49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9" customHeight="1" x14ac:dyDescent="0.2">
      <c r="A2" s="1"/>
      <c r="B2" s="2"/>
    </row>
    <row r="3" spans="1:27" ht="12.75" x14ac:dyDescent="0.2">
      <c r="A3" s="47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4"/>
      <c r="O3" s="47" t="s">
        <v>2</v>
      </c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4"/>
    </row>
    <row r="4" spans="1:27" ht="12.75" x14ac:dyDescent="0.2">
      <c r="A4" s="6" t="s">
        <v>3</v>
      </c>
      <c r="B4" s="9">
        <v>42767</v>
      </c>
      <c r="C4" s="43" t="s">
        <v>4</v>
      </c>
      <c r="D4" s="44"/>
      <c r="E4" s="45" t="s">
        <v>5</v>
      </c>
      <c r="F4" s="44"/>
      <c r="G4" s="46" t="s">
        <v>7</v>
      </c>
      <c r="H4" s="44"/>
      <c r="I4" s="7" t="s">
        <v>10</v>
      </c>
      <c r="J4" s="7" t="s">
        <v>11</v>
      </c>
      <c r="K4" s="40" t="s">
        <v>12</v>
      </c>
      <c r="L4" s="41"/>
      <c r="M4" s="8" t="s">
        <v>13</v>
      </c>
      <c r="O4" s="6" t="s">
        <v>3</v>
      </c>
      <c r="P4" s="9">
        <v>42767</v>
      </c>
      <c r="Q4" s="43" t="s">
        <v>4</v>
      </c>
      <c r="R4" s="44"/>
      <c r="S4" s="45" t="s">
        <v>5</v>
      </c>
      <c r="T4" s="44"/>
      <c r="U4" s="46" t="s">
        <v>7</v>
      </c>
      <c r="V4" s="44"/>
      <c r="W4" s="7" t="s">
        <v>10</v>
      </c>
      <c r="X4" s="7" t="s">
        <v>11</v>
      </c>
      <c r="Y4" s="40" t="s">
        <v>12</v>
      </c>
      <c r="Z4" s="41"/>
      <c r="AA4" s="8" t="s">
        <v>13</v>
      </c>
    </row>
    <row r="5" spans="1:27" ht="12.75" x14ac:dyDescent="0.2">
      <c r="A5" s="3" t="s">
        <v>6</v>
      </c>
      <c r="B5" s="3" t="s">
        <v>29</v>
      </c>
      <c r="C5" s="10">
        <v>301</v>
      </c>
      <c r="D5" s="11">
        <f t="shared" ref="D5:D7" si="0">(C5/I5)</f>
        <v>0.65151515151515149</v>
      </c>
      <c r="E5" s="10">
        <v>91</v>
      </c>
      <c r="F5" s="11">
        <f t="shared" ref="F5:F7" si="1">E5/I5</f>
        <v>0.19696969696969696</v>
      </c>
      <c r="G5" s="10">
        <v>70</v>
      </c>
      <c r="H5" s="12">
        <f t="shared" ref="H5:H7" si="2">G5/I5</f>
        <v>0.15151515151515152</v>
      </c>
      <c r="I5" s="13">
        <f t="shared" ref="I5:I7" si="3">SUM(C5+E5+G5)</f>
        <v>462</v>
      </c>
      <c r="J5" s="14">
        <f t="shared" ref="J5:J7" si="4">((C5*10)+(E5*5)+(G5*1))/I5</f>
        <v>7.6515151515151514</v>
      </c>
      <c r="K5" s="15">
        <f>SUM(I5:I7)</f>
        <v>1000</v>
      </c>
      <c r="L5" s="16">
        <f>K5/M5</f>
        <v>0.72674418604651159</v>
      </c>
      <c r="M5" s="17">
        <v>1376</v>
      </c>
      <c r="O5" s="3" t="s">
        <v>6</v>
      </c>
      <c r="P5" s="18" t="s">
        <v>30</v>
      </c>
      <c r="Q5" s="10">
        <v>38</v>
      </c>
      <c r="R5" s="11">
        <f t="shared" ref="R5:R7" si="5">(Q5/W5)</f>
        <v>0.58461538461538465</v>
      </c>
      <c r="S5" s="10">
        <v>20</v>
      </c>
      <c r="T5" s="11">
        <f t="shared" ref="T5:T7" si="6">S5/W5</f>
        <v>0.30769230769230771</v>
      </c>
      <c r="U5" s="10">
        <v>7</v>
      </c>
      <c r="V5" s="12">
        <f t="shared" ref="V5:V7" si="7">U5/W5</f>
        <v>0.1076923076923077</v>
      </c>
      <c r="W5" s="13">
        <f t="shared" ref="W5:W7" si="8">SUM(Q5+S5+U5)</f>
        <v>65</v>
      </c>
      <c r="X5" s="14">
        <f t="shared" ref="X5:X7" si="9">((Q5*10)+(S5*5)+(U5*1))/W5</f>
        <v>7.4923076923076923</v>
      </c>
      <c r="Y5" s="15">
        <f>SUM(W5:W7)</f>
        <v>313</v>
      </c>
      <c r="Z5" s="16">
        <f>Y5/AA5</f>
        <v>0.85519125683060104</v>
      </c>
      <c r="AA5" s="17">
        <v>366</v>
      </c>
    </row>
    <row r="6" spans="1:27" ht="12.75" x14ac:dyDescent="0.2">
      <c r="A6" s="3" t="s">
        <v>8</v>
      </c>
      <c r="B6" s="3" t="s">
        <v>31</v>
      </c>
      <c r="C6" s="10">
        <v>70</v>
      </c>
      <c r="D6" s="11">
        <f t="shared" si="0"/>
        <v>0.20231213872832371</v>
      </c>
      <c r="E6" s="10">
        <v>206</v>
      </c>
      <c r="F6" s="11">
        <f t="shared" si="1"/>
        <v>0.59537572254335258</v>
      </c>
      <c r="G6" s="10">
        <v>70</v>
      </c>
      <c r="H6" s="12">
        <f t="shared" si="2"/>
        <v>0.20231213872832371</v>
      </c>
      <c r="I6" s="13">
        <f t="shared" si="3"/>
        <v>346</v>
      </c>
      <c r="J6" s="14">
        <f t="shared" si="4"/>
        <v>5.202312138728324</v>
      </c>
      <c r="K6" s="42" t="s">
        <v>17</v>
      </c>
      <c r="L6" s="41"/>
      <c r="M6" s="41"/>
      <c r="O6" s="3" t="s">
        <v>8</v>
      </c>
      <c r="P6" s="18" t="s">
        <v>33</v>
      </c>
      <c r="Q6" s="10">
        <v>78</v>
      </c>
      <c r="R6" s="11">
        <f t="shared" si="5"/>
        <v>0.5611510791366906</v>
      </c>
      <c r="S6" s="10">
        <v>34</v>
      </c>
      <c r="T6" s="11">
        <f t="shared" si="6"/>
        <v>0.2446043165467626</v>
      </c>
      <c r="U6" s="10">
        <v>27</v>
      </c>
      <c r="V6" s="12">
        <f t="shared" si="7"/>
        <v>0.19424460431654678</v>
      </c>
      <c r="W6" s="13">
        <f t="shared" si="8"/>
        <v>139</v>
      </c>
      <c r="X6" s="14">
        <f t="shared" si="9"/>
        <v>7.028776978417266</v>
      </c>
      <c r="Y6" s="42" t="s">
        <v>17</v>
      </c>
      <c r="Z6" s="41"/>
      <c r="AA6" s="41"/>
    </row>
    <row r="7" spans="1:27" ht="12.75" x14ac:dyDescent="0.2">
      <c r="A7" s="3" t="s">
        <v>9</v>
      </c>
      <c r="B7" s="3" t="s">
        <v>56</v>
      </c>
      <c r="C7" s="10">
        <v>22</v>
      </c>
      <c r="D7" s="11">
        <f t="shared" si="0"/>
        <v>0.11458333333333333</v>
      </c>
      <c r="E7" s="10">
        <v>49</v>
      </c>
      <c r="F7" s="11">
        <f t="shared" si="1"/>
        <v>0.25520833333333331</v>
      </c>
      <c r="G7" s="10">
        <v>121</v>
      </c>
      <c r="H7" s="12">
        <f t="shared" si="2"/>
        <v>0.63020833333333337</v>
      </c>
      <c r="I7" s="13">
        <f t="shared" si="3"/>
        <v>192</v>
      </c>
      <c r="J7" s="14">
        <f t="shared" si="4"/>
        <v>3.0520833333333335</v>
      </c>
      <c r="K7" s="19">
        <f>(SUM(J5:J7)/3)</f>
        <v>5.301970207858937</v>
      </c>
      <c r="L7" s="20" t="str">
        <f>IF(K7&lt;=3,"Ruim",IF(K7&gt;=7,"Bom","Regular"))</f>
        <v>Regular</v>
      </c>
      <c r="M7" s="20"/>
      <c r="O7" s="3" t="s">
        <v>9</v>
      </c>
      <c r="P7" s="18" t="s">
        <v>34</v>
      </c>
      <c r="Q7" s="10">
        <v>69</v>
      </c>
      <c r="R7" s="11">
        <f t="shared" si="5"/>
        <v>0.6330275229357798</v>
      </c>
      <c r="S7" s="10">
        <v>12</v>
      </c>
      <c r="T7" s="11">
        <f t="shared" si="6"/>
        <v>0.11009174311926606</v>
      </c>
      <c r="U7" s="10">
        <v>28</v>
      </c>
      <c r="V7" s="12">
        <f t="shared" si="7"/>
        <v>0.25688073394495414</v>
      </c>
      <c r="W7" s="13">
        <f t="shared" si="8"/>
        <v>109</v>
      </c>
      <c r="X7" s="14">
        <f t="shared" si="9"/>
        <v>7.1376146788990829</v>
      </c>
      <c r="Y7" s="19">
        <f>(SUM(X5:X7)/3)</f>
        <v>7.2195664498746801</v>
      </c>
      <c r="Z7" s="20" t="str">
        <f>IF(Y7&lt;=3,"Ruim",IF(Y7&gt;=7,"Bom","Regular"))</f>
        <v>Bom</v>
      </c>
      <c r="AA7" s="20"/>
    </row>
    <row r="9" spans="1:27" ht="12.75" x14ac:dyDescent="0.2">
      <c r="A9" s="6" t="s">
        <v>3</v>
      </c>
      <c r="B9" s="9">
        <v>42768</v>
      </c>
      <c r="C9" s="43" t="s">
        <v>4</v>
      </c>
      <c r="D9" s="44"/>
      <c r="E9" s="45" t="s">
        <v>5</v>
      </c>
      <c r="F9" s="44"/>
      <c r="G9" s="46" t="s">
        <v>7</v>
      </c>
      <c r="H9" s="44"/>
      <c r="I9" s="7" t="s">
        <v>10</v>
      </c>
      <c r="J9" s="7" t="s">
        <v>11</v>
      </c>
      <c r="K9" s="40" t="s">
        <v>12</v>
      </c>
      <c r="L9" s="41"/>
      <c r="M9" s="8" t="s">
        <v>13</v>
      </c>
      <c r="O9" s="6" t="s">
        <v>3</v>
      </c>
      <c r="P9" s="9">
        <v>42768</v>
      </c>
      <c r="Q9" s="43" t="s">
        <v>4</v>
      </c>
      <c r="R9" s="44"/>
      <c r="S9" s="45" t="s">
        <v>5</v>
      </c>
      <c r="T9" s="44"/>
      <c r="U9" s="46" t="s">
        <v>7</v>
      </c>
      <c r="V9" s="44"/>
      <c r="W9" s="7" t="s">
        <v>10</v>
      </c>
      <c r="X9" s="7" t="s">
        <v>11</v>
      </c>
      <c r="Y9" s="40" t="s">
        <v>12</v>
      </c>
      <c r="Z9" s="41"/>
      <c r="AA9" s="8" t="s">
        <v>13</v>
      </c>
    </row>
    <row r="10" spans="1:27" ht="12.75" x14ac:dyDescent="0.2">
      <c r="A10" s="3" t="s">
        <v>6</v>
      </c>
      <c r="B10" s="3" t="s">
        <v>80</v>
      </c>
      <c r="C10" s="10">
        <v>18</v>
      </c>
      <c r="D10" s="11">
        <f t="shared" ref="D10:D12" si="10">(C10/I10)</f>
        <v>0.24657534246575341</v>
      </c>
      <c r="E10" s="10">
        <v>25</v>
      </c>
      <c r="F10" s="11">
        <f t="shared" ref="F10:F12" si="11">E10/I10</f>
        <v>0.34246575342465752</v>
      </c>
      <c r="G10" s="10">
        <v>30</v>
      </c>
      <c r="H10" s="12">
        <f t="shared" ref="H10:H12" si="12">G10/I10</f>
        <v>0.41095890410958902</v>
      </c>
      <c r="I10" s="13">
        <f t="shared" ref="I10:I12" si="13">SUM(C10+E10+G10)</f>
        <v>73</v>
      </c>
      <c r="J10" s="14">
        <f t="shared" ref="J10:J12" si="14">((C10*10)+(E10*5)+(G10*1))/I10</f>
        <v>4.5890410958904111</v>
      </c>
      <c r="K10" s="15">
        <f t="shared" ref="K10:L10" si="15">SUM(I10:I12)</f>
        <v>318</v>
      </c>
      <c r="L10" s="14">
        <f t="shared" si="15"/>
        <v>15.92199040464617</v>
      </c>
      <c r="M10" s="17">
        <v>1190</v>
      </c>
      <c r="O10" s="3" t="s">
        <v>6</v>
      </c>
      <c r="P10" s="3" t="s">
        <v>83</v>
      </c>
      <c r="Q10" s="10">
        <v>48</v>
      </c>
      <c r="R10" s="12">
        <f>(Q10/W10)</f>
        <v>0.51063829787234039</v>
      </c>
      <c r="S10" s="10">
        <v>32</v>
      </c>
      <c r="T10" s="11">
        <f t="shared" ref="T10:T12" si="16">S10/W10</f>
        <v>0.34042553191489361</v>
      </c>
      <c r="U10" s="10">
        <v>14</v>
      </c>
      <c r="V10" s="12">
        <f t="shared" ref="V10:V12" si="17">U10/W10</f>
        <v>0.14893617021276595</v>
      </c>
      <c r="W10" s="13">
        <f t="shared" ref="W10:W12" si="18">SUM(Q10+S10+U10)</f>
        <v>94</v>
      </c>
      <c r="X10" s="14">
        <f t="shared" ref="X10:X12" si="19">((Q10*10)+(S10*5)+(U10*1))/W10</f>
        <v>6.957446808510638</v>
      </c>
      <c r="Y10" s="15">
        <f t="shared" ref="Y10:Z10" si="20">SUM(W10:W12)</f>
        <v>255</v>
      </c>
      <c r="Z10" s="14">
        <f t="shared" si="20"/>
        <v>23.10055791962175</v>
      </c>
      <c r="AA10" s="17">
        <v>371</v>
      </c>
    </row>
    <row r="11" spans="1:27" ht="12.75" x14ac:dyDescent="0.2">
      <c r="A11" s="3" t="s">
        <v>8</v>
      </c>
      <c r="B11" s="3" t="s">
        <v>133</v>
      </c>
      <c r="C11" s="10">
        <v>143</v>
      </c>
      <c r="D11" s="11">
        <f t="shared" si="10"/>
        <v>0.65898617511520741</v>
      </c>
      <c r="E11" s="10">
        <v>47</v>
      </c>
      <c r="F11" s="11">
        <f t="shared" si="11"/>
        <v>0.21658986175115208</v>
      </c>
      <c r="G11" s="10">
        <v>27</v>
      </c>
      <c r="H11" s="12">
        <f t="shared" si="12"/>
        <v>0.12442396313364056</v>
      </c>
      <c r="I11" s="13">
        <f t="shared" si="13"/>
        <v>217</v>
      </c>
      <c r="J11" s="14">
        <f t="shared" si="14"/>
        <v>7.7972350230414751</v>
      </c>
      <c r="K11" s="42" t="s">
        <v>17</v>
      </c>
      <c r="L11" s="41"/>
      <c r="M11" s="41"/>
      <c r="O11" s="3" t="s">
        <v>8</v>
      </c>
      <c r="P11" s="3" t="s">
        <v>31</v>
      </c>
      <c r="Q11" s="10">
        <v>16</v>
      </c>
      <c r="R11" s="12">
        <f t="shared" ref="R11:R12" si="21">Q11/W11</f>
        <v>0.44444444444444442</v>
      </c>
      <c r="S11" s="10">
        <v>19</v>
      </c>
      <c r="T11" s="11">
        <f t="shared" si="16"/>
        <v>0.52777777777777779</v>
      </c>
      <c r="U11" s="10">
        <v>1</v>
      </c>
      <c r="V11" s="12">
        <f t="shared" si="17"/>
        <v>2.7777777777777776E-2</v>
      </c>
      <c r="W11" s="13">
        <f t="shared" si="18"/>
        <v>36</v>
      </c>
      <c r="X11" s="14">
        <f t="shared" si="19"/>
        <v>7.1111111111111107</v>
      </c>
      <c r="Y11" s="42" t="s">
        <v>17</v>
      </c>
      <c r="Z11" s="41"/>
      <c r="AA11" s="41"/>
    </row>
    <row r="12" spans="1:27" ht="12.75" x14ac:dyDescent="0.2">
      <c r="A12" s="3" t="s">
        <v>9</v>
      </c>
      <c r="B12" s="3" t="s">
        <v>122</v>
      </c>
      <c r="C12" s="10">
        <v>3</v>
      </c>
      <c r="D12" s="11">
        <f t="shared" si="10"/>
        <v>0.10714285714285714</v>
      </c>
      <c r="E12" s="10">
        <v>11</v>
      </c>
      <c r="F12" s="11">
        <f t="shared" si="11"/>
        <v>0.39285714285714285</v>
      </c>
      <c r="G12" s="10">
        <v>14</v>
      </c>
      <c r="H12" s="12">
        <f t="shared" si="12"/>
        <v>0.5</v>
      </c>
      <c r="I12" s="13">
        <f t="shared" si="13"/>
        <v>28</v>
      </c>
      <c r="J12" s="14">
        <f t="shared" si="14"/>
        <v>3.5357142857142856</v>
      </c>
      <c r="K12" s="19">
        <f>(SUM(J10:J12)/3)</f>
        <v>5.307330134882057</v>
      </c>
      <c r="L12" s="20" t="str">
        <f>IF(K12&lt;=3,"Ruim",IF(K12&gt;=7,"Bom","Regular"))</f>
        <v>Regular</v>
      </c>
      <c r="M12" s="20"/>
      <c r="O12" s="3" t="s">
        <v>9</v>
      </c>
      <c r="P12" s="3" t="s">
        <v>57</v>
      </c>
      <c r="Q12" s="10">
        <v>104</v>
      </c>
      <c r="R12" s="12">
        <f t="shared" si="21"/>
        <v>0.83199999999999996</v>
      </c>
      <c r="S12" s="10">
        <v>17</v>
      </c>
      <c r="T12" s="11">
        <f t="shared" si="16"/>
        <v>0.13600000000000001</v>
      </c>
      <c r="U12" s="10">
        <v>4</v>
      </c>
      <c r="V12" s="12">
        <f t="shared" si="17"/>
        <v>3.2000000000000001E-2</v>
      </c>
      <c r="W12" s="13">
        <f t="shared" si="18"/>
        <v>125</v>
      </c>
      <c r="X12" s="14">
        <f t="shared" si="19"/>
        <v>9.032</v>
      </c>
      <c r="Y12" s="19">
        <f>(SUM(X10:X12)/3)</f>
        <v>7.7001859732072502</v>
      </c>
      <c r="Z12" s="20" t="str">
        <f>IF(Y12&lt;=3,"Ruim",IF(Y12&gt;=7,"Bom","Regular"))</f>
        <v>Bom</v>
      </c>
      <c r="AA12" s="20"/>
    </row>
    <row r="14" spans="1:27" ht="12.75" x14ac:dyDescent="0.2">
      <c r="A14" s="6" t="s">
        <v>3</v>
      </c>
      <c r="B14" s="9">
        <v>42769</v>
      </c>
      <c r="C14" s="43" t="s">
        <v>4</v>
      </c>
      <c r="D14" s="44"/>
      <c r="E14" s="45" t="s">
        <v>5</v>
      </c>
      <c r="F14" s="44"/>
      <c r="G14" s="46" t="s">
        <v>7</v>
      </c>
      <c r="H14" s="44"/>
      <c r="I14" s="7" t="s">
        <v>10</v>
      </c>
      <c r="J14" s="7" t="s">
        <v>11</v>
      </c>
      <c r="K14" s="40" t="s">
        <v>12</v>
      </c>
      <c r="L14" s="41"/>
      <c r="M14" s="8" t="s">
        <v>13</v>
      </c>
      <c r="O14" s="6" t="s">
        <v>3</v>
      </c>
      <c r="P14" s="9">
        <v>42769</v>
      </c>
      <c r="Q14" s="43" t="s">
        <v>4</v>
      </c>
      <c r="R14" s="44"/>
      <c r="S14" s="45" t="s">
        <v>5</v>
      </c>
      <c r="T14" s="44"/>
      <c r="U14" s="46" t="s">
        <v>7</v>
      </c>
      <c r="V14" s="44"/>
      <c r="W14" s="7" t="s">
        <v>10</v>
      </c>
      <c r="X14" s="7" t="s">
        <v>11</v>
      </c>
      <c r="Y14" s="40" t="s">
        <v>12</v>
      </c>
      <c r="Z14" s="41"/>
      <c r="AA14" s="8" t="s">
        <v>13</v>
      </c>
    </row>
    <row r="15" spans="1:27" ht="12.75" x14ac:dyDescent="0.2">
      <c r="A15" s="3" t="s">
        <v>6</v>
      </c>
      <c r="B15" s="3" t="s">
        <v>88</v>
      </c>
      <c r="C15" s="10">
        <v>36</v>
      </c>
      <c r="D15" s="11">
        <f t="shared" ref="D15:D17" si="22">(C15/I15)</f>
        <v>0.41379310344827586</v>
      </c>
      <c r="E15" s="10">
        <v>33</v>
      </c>
      <c r="F15" s="11">
        <f t="shared" ref="F15:F17" si="23">E15/I15</f>
        <v>0.37931034482758619</v>
      </c>
      <c r="G15" s="10">
        <v>18</v>
      </c>
      <c r="H15" s="12">
        <f t="shared" ref="H15:H17" si="24">G15/I15</f>
        <v>0.20689655172413793</v>
      </c>
      <c r="I15" s="13">
        <f t="shared" ref="I15:I17" si="25">SUM(C15+E15+G15)</f>
        <v>87</v>
      </c>
      <c r="J15" s="14">
        <f t="shared" ref="J15:J17" si="26">((C15*10)+(E15*5)+(G15*1))/I15</f>
        <v>6.2413793103448274</v>
      </c>
      <c r="K15" s="15">
        <f>SUM(I15:I17)</f>
        <v>259</v>
      </c>
      <c r="L15" s="16">
        <f>K15/M15</f>
        <v>0.27291886195995785</v>
      </c>
      <c r="M15" s="17">
        <v>949</v>
      </c>
      <c r="O15" s="3" t="s">
        <v>6</v>
      </c>
      <c r="P15" s="3" t="s">
        <v>89</v>
      </c>
      <c r="Q15" s="10">
        <v>115</v>
      </c>
      <c r="R15" s="11">
        <f t="shared" ref="R15:R17" si="27">(Q15/W15)</f>
        <v>0.67251461988304095</v>
      </c>
      <c r="S15" s="10">
        <v>38</v>
      </c>
      <c r="T15" s="11">
        <f t="shared" ref="T15:T17" si="28">S15/W15</f>
        <v>0.22222222222222221</v>
      </c>
      <c r="U15" s="10">
        <v>18</v>
      </c>
      <c r="V15" s="12">
        <f t="shared" ref="V15:V17" si="29">U15/W15</f>
        <v>0.10526315789473684</v>
      </c>
      <c r="W15" s="13">
        <f t="shared" ref="W15:W17" si="30">SUM(Q15+S15+U15)</f>
        <v>171</v>
      </c>
      <c r="X15" s="14">
        <f t="shared" ref="X15:X17" si="31">((Q15*10)+(S15*5)+(U15*1))/W15</f>
        <v>7.9415204678362574</v>
      </c>
      <c r="Y15" s="15">
        <f>SUM(W15:W17)</f>
        <v>281</v>
      </c>
      <c r="Z15" s="16">
        <f>Y15/AA15</f>
        <v>1.151639344262295</v>
      </c>
      <c r="AA15" s="17">
        <v>244</v>
      </c>
    </row>
    <row r="16" spans="1:27" ht="12.75" x14ac:dyDescent="0.2">
      <c r="A16" s="3" t="s">
        <v>8</v>
      </c>
      <c r="B16" s="3" t="s">
        <v>108</v>
      </c>
      <c r="C16" s="10">
        <v>21</v>
      </c>
      <c r="D16" s="11">
        <f t="shared" si="22"/>
        <v>0.1891891891891892</v>
      </c>
      <c r="E16" s="10">
        <v>15</v>
      </c>
      <c r="F16" s="11">
        <f t="shared" si="23"/>
        <v>0.13513513513513514</v>
      </c>
      <c r="G16" s="10">
        <v>75</v>
      </c>
      <c r="H16" s="12">
        <f t="shared" si="24"/>
        <v>0.67567567567567566</v>
      </c>
      <c r="I16" s="13">
        <f t="shared" si="25"/>
        <v>111</v>
      </c>
      <c r="J16" s="14">
        <f t="shared" si="26"/>
        <v>3.2432432432432434</v>
      </c>
      <c r="K16" s="42" t="s">
        <v>17</v>
      </c>
      <c r="L16" s="41"/>
      <c r="M16" s="41"/>
      <c r="O16" s="3" t="s">
        <v>8</v>
      </c>
      <c r="P16" s="3" t="s">
        <v>93</v>
      </c>
      <c r="Q16" s="10">
        <v>29</v>
      </c>
      <c r="R16" s="11">
        <f t="shared" si="27"/>
        <v>0.40277777777777779</v>
      </c>
      <c r="S16" s="10">
        <v>19</v>
      </c>
      <c r="T16" s="11">
        <f t="shared" si="28"/>
        <v>0.2638888888888889</v>
      </c>
      <c r="U16" s="10">
        <v>24</v>
      </c>
      <c r="V16" s="12">
        <f t="shared" si="29"/>
        <v>0.33333333333333331</v>
      </c>
      <c r="W16" s="13">
        <f t="shared" si="30"/>
        <v>72</v>
      </c>
      <c r="X16" s="14">
        <f t="shared" si="31"/>
        <v>5.6805555555555554</v>
      </c>
      <c r="Y16" s="42" t="s">
        <v>17</v>
      </c>
      <c r="Z16" s="41"/>
      <c r="AA16" s="41"/>
    </row>
    <row r="17" spans="1:27" ht="12.75" x14ac:dyDescent="0.2">
      <c r="A17" s="25" t="s">
        <v>9</v>
      </c>
      <c r="B17" s="25" t="s">
        <v>121</v>
      </c>
      <c r="C17" s="26">
        <v>12</v>
      </c>
      <c r="D17" s="27">
        <f t="shared" si="22"/>
        <v>0.19672131147540983</v>
      </c>
      <c r="E17" s="26">
        <v>11</v>
      </c>
      <c r="F17" s="27">
        <f t="shared" si="23"/>
        <v>0.18032786885245902</v>
      </c>
      <c r="G17" s="26">
        <v>38</v>
      </c>
      <c r="H17" s="28">
        <f t="shared" si="24"/>
        <v>0.62295081967213117</v>
      </c>
      <c r="I17" s="29">
        <f t="shared" si="25"/>
        <v>61</v>
      </c>
      <c r="J17" s="30">
        <f t="shared" si="26"/>
        <v>3.4918032786885247</v>
      </c>
      <c r="K17" s="30">
        <f>(SUM(J15:J17)/3)</f>
        <v>4.3254752774255323</v>
      </c>
      <c r="L17" s="31" t="str">
        <f>IF(K17&lt;=3,"Ruim",IF(K17&gt;=7,"Bom","Regular"))</f>
        <v>Regular</v>
      </c>
      <c r="M17" s="31"/>
      <c r="N17" s="31"/>
      <c r="O17" s="25" t="s">
        <v>9</v>
      </c>
      <c r="P17" s="25" t="s">
        <v>131</v>
      </c>
      <c r="Q17" s="26">
        <v>8</v>
      </c>
      <c r="R17" s="27">
        <f t="shared" si="27"/>
        <v>0.21052631578947367</v>
      </c>
      <c r="S17" s="26">
        <v>20</v>
      </c>
      <c r="T17" s="27">
        <f t="shared" si="28"/>
        <v>0.52631578947368418</v>
      </c>
      <c r="U17" s="26">
        <v>10</v>
      </c>
      <c r="V17" s="28">
        <f t="shared" si="29"/>
        <v>0.26315789473684209</v>
      </c>
      <c r="W17" s="29">
        <f t="shared" si="30"/>
        <v>38</v>
      </c>
      <c r="X17" s="30">
        <f t="shared" si="31"/>
        <v>5</v>
      </c>
      <c r="Y17" s="30">
        <f>(SUM(X15:X17)/3)</f>
        <v>6.2073586744639373</v>
      </c>
      <c r="Z17" s="31" t="str">
        <f>IF(Y17&lt;=3,"Ruim",IF(Y17&gt;=7,"Bom","Regular"))</f>
        <v>Regular</v>
      </c>
      <c r="AA17" s="31"/>
    </row>
    <row r="18" spans="1:27" ht="12.75" x14ac:dyDescent="0.2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</row>
    <row r="19" spans="1:27" ht="12.75" x14ac:dyDescent="0.2">
      <c r="A19" s="6" t="s">
        <v>3</v>
      </c>
      <c r="B19" s="9">
        <v>42772</v>
      </c>
      <c r="C19" s="43" t="s">
        <v>4</v>
      </c>
      <c r="D19" s="44"/>
      <c r="E19" s="45" t="s">
        <v>5</v>
      </c>
      <c r="F19" s="44"/>
      <c r="G19" s="46" t="s">
        <v>7</v>
      </c>
      <c r="H19" s="44"/>
      <c r="I19" s="7" t="s">
        <v>10</v>
      </c>
      <c r="J19" s="7" t="s">
        <v>11</v>
      </c>
      <c r="K19" s="40" t="s">
        <v>12</v>
      </c>
      <c r="L19" s="41"/>
      <c r="M19" s="8" t="s">
        <v>13</v>
      </c>
      <c r="O19" s="6" t="s">
        <v>3</v>
      </c>
      <c r="P19" s="9">
        <v>42772</v>
      </c>
      <c r="Q19" s="43" t="s">
        <v>4</v>
      </c>
      <c r="R19" s="44"/>
      <c r="S19" s="45" t="s">
        <v>5</v>
      </c>
      <c r="T19" s="44"/>
      <c r="U19" s="46" t="s">
        <v>7</v>
      </c>
      <c r="V19" s="44"/>
      <c r="W19" s="7" t="s">
        <v>10</v>
      </c>
      <c r="X19" s="7" t="s">
        <v>11</v>
      </c>
      <c r="Y19" s="40" t="s">
        <v>12</v>
      </c>
      <c r="Z19" s="41"/>
      <c r="AA19" s="8" t="s">
        <v>13</v>
      </c>
    </row>
    <row r="20" spans="1:27" ht="12.75" x14ac:dyDescent="0.2">
      <c r="A20" s="3" t="s">
        <v>6</v>
      </c>
      <c r="B20" s="3" t="s">
        <v>43</v>
      </c>
      <c r="C20" s="10">
        <v>11</v>
      </c>
      <c r="D20" s="11">
        <f t="shared" ref="D20:D22" si="32">(C20/I20)</f>
        <v>0.73333333333333328</v>
      </c>
      <c r="E20" s="10">
        <v>2</v>
      </c>
      <c r="F20" s="11">
        <f t="shared" ref="F20:F22" si="33">E20/I20</f>
        <v>0.13333333333333333</v>
      </c>
      <c r="G20" s="10">
        <v>2</v>
      </c>
      <c r="H20" s="12">
        <f t="shared" ref="H20:H22" si="34">G20/I20</f>
        <v>0.13333333333333333</v>
      </c>
      <c r="I20" s="13">
        <f t="shared" ref="I20:I22" si="35">SUM(C20+E20+G20)</f>
        <v>15</v>
      </c>
      <c r="J20" s="14">
        <f t="shared" ref="J20:J22" si="36">((C20*10)+(E20*5)+(G20*1))/I20</f>
        <v>8.1333333333333329</v>
      </c>
      <c r="K20" s="15">
        <f>SUM(I20:I22)</f>
        <v>90</v>
      </c>
      <c r="L20" s="16">
        <f>K20/M20</f>
        <v>5.5865921787709494E-2</v>
      </c>
      <c r="M20" s="17">
        <v>1611</v>
      </c>
      <c r="O20" s="3" t="s">
        <v>6</v>
      </c>
      <c r="P20" s="18" t="s">
        <v>48</v>
      </c>
      <c r="Q20" s="10">
        <v>46</v>
      </c>
      <c r="R20" s="11">
        <f t="shared" ref="R20:R22" si="37">(Q20/W20)</f>
        <v>0.52873563218390807</v>
      </c>
      <c r="S20" s="10">
        <v>31</v>
      </c>
      <c r="T20" s="11">
        <f t="shared" ref="T20:T22" si="38">S20/W20</f>
        <v>0.35632183908045978</v>
      </c>
      <c r="U20" s="10">
        <v>10</v>
      </c>
      <c r="V20" s="12">
        <f t="shared" ref="V20:V22" si="39">U20/W20</f>
        <v>0.11494252873563218</v>
      </c>
      <c r="W20" s="13">
        <f t="shared" ref="W20:W22" si="40">SUM(Q20+S20+U20)</f>
        <v>87</v>
      </c>
      <c r="X20" s="14">
        <f t="shared" ref="X20:X22" si="41">((Q20*10)+(S20*5)+(U20*1))/W20</f>
        <v>7.1839080459770113</v>
      </c>
      <c r="Y20" s="15">
        <f t="shared" ref="Y20:Z20" si="42">SUM(W20:W22)</f>
        <v>267</v>
      </c>
      <c r="Z20" s="14">
        <f t="shared" si="42"/>
        <v>17.943927838159098</v>
      </c>
      <c r="AA20" s="17">
        <v>820</v>
      </c>
    </row>
    <row r="21" spans="1:27" ht="12.75" x14ac:dyDescent="0.2">
      <c r="A21" s="3" t="s">
        <v>8</v>
      </c>
      <c r="B21" s="3" t="s">
        <v>67</v>
      </c>
      <c r="C21" s="10">
        <v>16</v>
      </c>
      <c r="D21" s="11">
        <f t="shared" si="32"/>
        <v>0.35555555555555557</v>
      </c>
      <c r="E21" s="10">
        <v>21</v>
      </c>
      <c r="F21" s="11">
        <f t="shared" si="33"/>
        <v>0.46666666666666667</v>
      </c>
      <c r="G21" s="10">
        <v>8</v>
      </c>
      <c r="H21" s="12">
        <f t="shared" si="34"/>
        <v>0.17777777777777778</v>
      </c>
      <c r="I21" s="13">
        <f t="shared" si="35"/>
        <v>45</v>
      </c>
      <c r="J21" s="14">
        <f t="shared" si="36"/>
        <v>6.0666666666666664</v>
      </c>
      <c r="K21" s="42" t="s">
        <v>17</v>
      </c>
      <c r="L21" s="41"/>
      <c r="M21" s="41"/>
      <c r="O21" s="3" t="s">
        <v>8</v>
      </c>
      <c r="P21" s="18" t="s">
        <v>31</v>
      </c>
      <c r="Q21" s="10">
        <v>19</v>
      </c>
      <c r="R21" s="11">
        <f t="shared" si="37"/>
        <v>0.20212765957446807</v>
      </c>
      <c r="S21" s="10">
        <v>59</v>
      </c>
      <c r="T21" s="11">
        <f t="shared" si="38"/>
        <v>0.62765957446808507</v>
      </c>
      <c r="U21" s="10">
        <v>16</v>
      </c>
      <c r="V21" s="12">
        <f t="shared" si="39"/>
        <v>0.1702127659574468</v>
      </c>
      <c r="W21" s="13">
        <f t="shared" si="40"/>
        <v>94</v>
      </c>
      <c r="X21" s="14">
        <f t="shared" si="41"/>
        <v>5.3297872340425529</v>
      </c>
      <c r="Y21" s="42" t="s">
        <v>17</v>
      </c>
      <c r="Z21" s="41"/>
      <c r="AA21" s="41"/>
    </row>
    <row r="22" spans="1:27" ht="12.75" x14ac:dyDescent="0.2">
      <c r="A22" s="3" t="s">
        <v>9</v>
      </c>
      <c r="B22" s="3" t="s">
        <v>52</v>
      </c>
      <c r="C22" s="10">
        <v>2</v>
      </c>
      <c r="D22" s="11">
        <f t="shared" si="32"/>
        <v>6.6666666666666666E-2</v>
      </c>
      <c r="E22" s="10">
        <v>4</v>
      </c>
      <c r="F22" s="11">
        <f t="shared" si="33"/>
        <v>0.13333333333333333</v>
      </c>
      <c r="G22" s="10">
        <v>24</v>
      </c>
      <c r="H22" s="12">
        <f t="shared" si="34"/>
        <v>0.8</v>
      </c>
      <c r="I22" s="13">
        <f t="shared" si="35"/>
        <v>30</v>
      </c>
      <c r="J22" s="14">
        <f t="shared" si="36"/>
        <v>2.1333333333333333</v>
      </c>
      <c r="K22" s="19">
        <f>(SUM(J20:J22)/3)</f>
        <v>5.4444444444444438</v>
      </c>
      <c r="L22" s="20" t="str">
        <f>IF(K22&lt;=3,"Ruim",IF(K22&gt;=7,"Bom","Regular"))</f>
        <v>Regular</v>
      </c>
      <c r="M22" s="20"/>
      <c r="O22" s="3" t="s">
        <v>9</v>
      </c>
      <c r="P22" s="18" t="s">
        <v>106</v>
      </c>
      <c r="Q22" s="10">
        <v>33</v>
      </c>
      <c r="R22" s="11">
        <f t="shared" si="37"/>
        <v>0.38372093023255816</v>
      </c>
      <c r="S22" s="10">
        <v>21</v>
      </c>
      <c r="T22" s="11">
        <f t="shared" si="38"/>
        <v>0.2441860465116279</v>
      </c>
      <c r="U22" s="10">
        <v>32</v>
      </c>
      <c r="V22" s="12">
        <f t="shared" si="39"/>
        <v>0.37209302325581395</v>
      </c>
      <c r="W22" s="13">
        <f t="shared" si="40"/>
        <v>86</v>
      </c>
      <c r="X22" s="14">
        <f t="shared" si="41"/>
        <v>5.4302325581395348</v>
      </c>
      <c r="Y22" s="19">
        <f>(SUM(X20:X22)/3)</f>
        <v>5.981309279386366</v>
      </c>
      <c r="Z22" s="20" t="str">
        <f>IF(Y22&lt;=3,"Ruim",IF(Y22&gt;=7,"Bom","Regular"))</f>
        <v>Regular</v>
      </c>
      <c r="AA22" s="20"/>
    </row>
    <row r="24" spans="1:27" ht="12.75" x14ac:dyDescent="0.2">
      <c r="A24" s="6" t="s">
        <v>3</v>
      </c>
      <c r="B24" s="9">
        <v>42773</v>
      </c>
      <c r="C24" s="43" t="s">
        <v>4</v>
      </c>
      <c r="D24" s="44"/>
      <c r="E24" s="45" t="s">
        <v>5</v>
      </c>
      <c r="F24" s="44"/>
      <c r="G24" s="46" t="s">
        <v>7</v>
      </c>
      <c r="H24" s="44"/>
      <c r="I24" s="7" t="s">
        <v>10</v>
      </c>
      <c r="J24" s="7" t="s">
        <v>11</v>
      </c>
      <c r="K24" s="40" t="s">
        <v>12</v>
      </c>
      <c r="L24" s="41"/>
      <c r="M24" s="8" t="s">
        <v>13</v>
      </c>
      <c r="O24" s="6" t="s">
        <v>3</v>
      </c>
      <c r="P24" s="9">
        <v>42773</v>
      </c>
      <c r="Q24" s="43" t="s">
        <v>4</v>
      </c>
      <c r="R24" s="44"/>
      <c r="S24" s="45" t="s">
        <v>5</v>
      </c>
      <c r="T24" s="44"/>
      <c r="U24" s="46" t="s">
        <v>7</v>
      </c>
      <c r="V24" s="44"/>
      <c r="W24" s="7" t="s">
        <v>10</v>
      </c>
      <c r="X24" s="7" t="s">
        <v>11</v>
      </c>
      <c r="Y24" s="40" t="s">
        <v>12</v>
      </c>
      <c r="Z24" s="41"/>
      <c r="AA24" s="8" t="s">
        <v>13</v>
      </c>
    </row>
    <row r="25" spans="1:27" ht="12.75" x14ac:dyDescent="0.2">
      <c r="A25" s="3" t="s">
        <v>6</v>
      </c>
      <c r="B25" s="3" t="s">
        <v>54</v>
      </c>
      <c r="C25" s="10">
        <v>42</v>
      </c>
      <c r="D25" s="11">
        <f t="shared" ref="D25:D27" si="43">(C25/I25)</f>
        <v>0.67741935483870963</v>
      </c>
      <c r="E25" s="10">
        <v>17</v>
      </c>
      <c r="F25" s="11">
        <f t="shared" ref="F25:F27" si="44">E25/I25</f>
        <v>0.27419354838709675</v>
      </c>
      <c r="G25" s="10">
        <v>3</v>
      </c>
      <c r="H25" s="12">
        <f t="shared" ref="H25:H27" si="45">G25/I25</f>
        <v>4.8387096774193547E-2</v>
      </c>
      <c r="I25" s="13">
        <f t="shared" ref="I25:I27" si="46">SUM(C25+E25+G25)</f>
        <v>62</v>
      </c>
      <c r="J25" s="14">
        <f t="shared" ref="J25:J27" si="47">((C25*10)+(E25*5)+(G25*1))/I25</f>
        <v>8.193548387096774</v>
      </c>
      <c r="K25" s="15">
        <f>SUM(I25:I27)</f>
        <v>152</v>
      </c>
      <c r="L25" s="16">
        <f>K25/M25</f>
        <v>8.9254257193188496E-2</v>
      </c>
      <c r="M25" s="17">
        <v>1703</v>
      </c>
      <c r="O25" s="3" t="s">
        <v>6</v>
      </c>
      <c r="P25" s="3" t="s">
        <v>55</v>
      </c>
      <c r="Q25" s="10">
        <v>44</v>
      </c>
      <c r="R25" s="11">
        <f t="shared" ref="R25:R27" si="48">(Q25/W25)</f>
        <v>0.42718446601941745</v>
      </c>
      <c r="S25" s="10">
        <v>49</v>
      </c>
      <c r="T25" s="11">
        <f t="shared" ref="T25:T27" si="49">S25/W25</f>
        <v>0.47572815533980584</v>
      </c>
      <c r="U25" s="10">
        <v>10</v>
      </c>
      <c r="V25" s="12">
        <f t="shared" ref="V25:V27" si="50">U25/W25</f>
        <v>9.7087378640776698E-2</v>
      </c>
      <c r="W25" s="13">
        <f t="shared" ref="W25:W27" si="51">SUM(Q25+S25+U25)</f>
        <v>103</v>
      </c>
      <c r="X25" s="14">
        <f t="shared" ref="X25:X27" si="52">((Q25*10)+(S25*5)+(U25*1))/W25</f>
        <v>6.7475728155339807</v>
      </c>
      <c r="Y25" s="15">
        <f t="shared" ref="Y25:Z25" si="53">SUM(W25:W27)</f>
        <v>186</v>
      </c>
      <c r="Z25" s="14">
        <f t="shared" si="53"/>
        <v>18.729251302531615</v>
      </c>
      <c r="AA25" s="17">
        <v>814</v>
      </c>
    </row>
    <row r="26" spans="1:27" ht="12.75" x14ac:dyDescent="0.2">
      <c r="A26" s="3" t="s">
        <v>8</v>
      </c>
      <c r="B26" s="3" t="s">
        <v>24</v>
      </c>
      <c r="C26" s="10">
        <v>55</v>
      </c>
      <c r="D26" s="11">
        <f t="shared" si="43"/>
        <v>0.7857142857142857</v>
      </c>
      <c r="E26" s="10">
        <v>10</v>
      </c>
      <c r="F26" s="11">
        <f t="shared" si="44"/>
        <v>0.14285714285714285</v>
      </c>
      <c r="G26" s="10">
        <v>5</v>
      </c>
      <c r="H26" s="12">
        <f t="shared" si="45"/>
        <v>7.1428571428571425E-2</v>
      </c>
      <c r="I26" s="13">
        <f t="shared" si="46"/>
        <v>70</v>
      </c>
      <c r="J26" s="14">
        <f t="shared" si="47"/>
        <v>8.6428571428571423</v>
      </c>
      <c r="K26" s="42" t="s">
        <v>17</v>
      </c>
      <c r="L26" s="41"/>
      <c r="M26" s="41"/>
      <c r="O26" s="3" t="s">
        <v>8</v>
      </c>
      <c r="P26" s="3" t="s">
        <v>58</v>
      </c>
      <c r="Q26" s="10">
        <v>7</v>
      </c>
      <c r="R26" s="11">
        <f t="shared" si="48"/>
        <v>0.19444444444444445</v>
      </c>
      <c r="S26" s="10">
        <v>13</v>
      </c>
      <c r="T26" s="11">
        <f t="shared" si="49"/>
        <v>0.3611111111111111</v>
      </c>
      <c r="U26" s="10">
        <v>16</v>
      </c>
      <c r="V26" s="12">
        <f t="shared" si="50"/>
        <v>0.44444444444444442</v>
      </c>
      <c r="W26" s="13">
        <f t="shared" si="51"/>
        <v>36</v>
      </c>
      <c r="X26" s="14">
        <f t="shared" si="52"/>
        <v>4.1944444444444446</v>
      </c>
      <c r="Y26" s="42" t="s">
        <v>17</v>
      </c>
      <c r="Z26" s="41"/>
      <c r="AA26" s="41"/>
    </row>
    <row r="27" spans="1:27" ht="12.75" x14ac:dyDescent="0.2">
      <c r="A27" s="3" t="s">
        <v>9</v>
      </c>
      <c r="B27" s="3" t="s">
        <v>107</v>
      </c>
      <c r="C27" s="10">
        <v>10</v>
      </c>
      <c r="D27" s="11">
        <f t="shared" si="43"/>
        <v>0.5</v>
      </c>
      <c r="E27" s="10">
        <v>6</v>
      </c>
      <c r="F27" s="11">
        <f t="shared" si="44"/>
        <v>0.3</v>
      </c>
      <c r="G27" s="10">
        <v>4</v>
      </c>
      <c r="H27" s="12">
        <f t="shared" si="45"/>
        <v>0.2</v>
      </c>
      <c r="I27" s="13">
        <f t="shared" si="46"/>
        <v>20</v>
      </c>
      <c r="J27" s="14">
        <f t="shared" si="47"/>
        <v>6.7</v>
      </c>
      <c r="K27" s="19">
        <f>(SUM(J25:J27)/3)</f>
        <v>7.845468509984638</v>
      </c>
      <c r="L27" s="20" t="str">
        <f>IF(K27&lt;=3,"Ruim",IF(K27&gt;=7,"Bom","Regular"))</f>
        <v>Bom</v>
      </c>
      <c r="M27" s="20"/>
      <c r="O27" s="3" t="s">
        <v>9</v>
      </c>
      <c r="P27" s="3" t="s">
        <v>126</v>
      </c>
      <c r="Q27" s="10">
        <v>31</v>
      </c>
      <c r="R27" s="11">
        <f t="shared" si="48"/>
        <v>0.65957446808510634</v>
      </c>
      <c r="S27" s="10">
        <v>10</v>
      </c>
      <c r="T27" s="11">
        <f t="shared" si="49"/>
        <v>0.21276595744680851</v>
      </c>
      <c r="U27" s="10">
        <v>6</v>
      </c>
      <c r="V27" s="12">
        <f t="shared" si="50"/>
        <v>0.1276595744680851</v>
      </c>
      <c r="W27" s="13">
        <f t="shared" si="51"/>
        <v>47</v>
      </c>
      <c r="X27" s="14">
        <f t="shared" si="52"/>
        <v>7.7872340425531918</v>
      </c>
      <c r="Y27" s="19">
        <f>(SUM(X25:X27)/3)</f>
        <v>6.2430837675105382</v>
      </c>
      <c r="Z27" s="20" t="str">
        <f>IF(Y27&lt;=3,"Ruim",IF(Y27&gt;=7,"Bom","Regular"))</f>
        <v>Regular</v>
      </c>
      <c r="AA27" s="20"/>
    </row>
    <row r="29" spans="1:27" ht="12.75" x14ac:dyDescent="0.2">
      <c r="A29" s="6" t="s">
        <v>3</v>
      </c>
      <c r="B29" s="9">
        <v>42774</v>
      </c>
      <c r="C29" s="43" t="s">
        <v>4</v>
      </c>
      <c r="D29" s="44"/>
      <c r="E29" s="45" t="s">
        <v>5</v>
      </c>
      <c r="F29" s="44"/>
      <c r="G29" s="46" t="s">
        <v>7</v>
      </c>
      <c r="H29" s="44"/>
      <c r="I29" s="7" t="s">
        <v>10</v>
      </c>
      <c r="J29" s="7" t="s">
        <v>11</v>
      </c>
      <c r="K29" s="40" t="s">
        <v>12</v>
      </c>
      <c r="L29" s="41"/>
      <c r="M29" s="8" t="s">
        <v>13</v>
      </c>
      <c r="O29" s="6" t="s">
        <v>3</v>
      </c>
      <c r="P29" s="9">
        <v>42774</v>
      </c>
      <c r="Q29" s="43" t="s">
        <v>4</v>
      </c>
      <c r="R29" s="44"/>
      <c r="S29" s="45" t="s">
        <v>5</v>
      </c>
      <c r="T29" s="44"/>
      <c r="U29" s="46" t="s">
        <v>7</v>
      </c>
      <c r="V29" s="44"/>
      <c r="W29" s="7" t="s">
        <v>10</v>
      </c>
      <c r="X29" s="7" t="s">
        <v>11</v>
      </c>
      <c r="Y29" s="40" t="s">
        <v>12</v>
      </c>
      <c r="Z29" s="41"/>
      <c r="AA29" s="8" t="s">
        <v>13</v>
      </c>
    </row>
    <row r="30" spans="1:27" ht="12.75" x14ac:dyDescent="0.2">
      <c r="A30" s="3" t="s">
        <v>6</v>
      </c>
      <c r="B30" s="3" t="s">
        <v>61</v>
      </c>
      <c r="C30" s="10">
        <v>42</v>
      </c>
      <c r="D30" s="11">
        <f t="shared" ref="D30:D32" si="54">(C30/I30)</f>
        <v>0.42424242424242425</v>
      </c>
      <c r="E30" s="10">
        <v>30</v>
      </c>
      <c r="F30" s="11">
        <f t="shared" ref="F30:F32" si="55">E30/I30</f>
        <v>0.30303030303030304</v>
      </c>
      <c r="G30" s="10">
        <v>27</v>
      </c>
      <c r="H30" s="12">
        <f t="shared" ref="H30:H32" si="56">G30/I30</f>
        <v>0.27272727272727271</v>
      </c>
      <c r="I30" s="13">
        <f t="shared" ref="I30:I32" si="57">SUM(C30+E30+G30)</f>
        <v>99</v>
      </c>
      <c r="J30" s="14">
        <f t="shared" ref="J30:J32" si="58">((C30*10)+(E30*5)+(G30*1))/I30</f>
        <v>6.0303030303030303</v>
      </c>
      <c r="K30" s="15">
        <f>SUM(I30:I32)</f>
        <v>211</v>
      </c>
      <c r="L30" s="16">
        <f>K30/M30</f>
        <v>0.13362887903736542</v>
      </c>
      <c r="M30" s="17">
        <v>1579</v>
      </c>
      <c r="O30" s="3" t="s">
        <v>6</v>
      </c>
      <c r="P30" s="3" t="s">
        <v>15</v>
      </c>
      <c r="Q30" s="10">
        <v>42</v>
      </c>
      <c r="R30" s="11">
        <f t="shared" ref="R30:R32" si="59">(Q30/W30)</f>
        <v>0.57534246575342463</v>
      </c>
      <c r="S30" s="10">
        <v>21</v>
      </c>
      <c r="T30" s="11">
        <f t="shared" ref="T30:T32" si="60">S30/W30</f>
        <v>0.28767123287671231</v>
      </c>
      <c r="U30" s="10">
        <v>10</v>
      </c>
      <c r="V30" s="12">
        <f t="shared" ref="V30:V32" si="61">U30/W30</f>
        <v>0.13698630136986301</v>
      </c>
      <c r="W30" s="13">
        <f t="shared" ref="W30:W32" si="62">SUM(Q30+S30+U30)</f>
        <v>73</v>
      </c>
      <c r="X30" s="14">
        <f t="shared" ref="X30:X32" si="63">((Q30*10)+(S30*5)+(U30*1))/W30</f>
        <v>7.3287671232876717</v>
      </c>
      <c r="Y30" s="15">
        <f t="shared" ref="Y30:Z30" si="64">SUM(W30:W32)</f>
        <v>200</v>
      </c>
      <c r="Z30" s="14">
        <f t="shared" si="64"/>
        <v>17.890671885192432</v>
      </c>
      <c r="AA30" s="17">
        <v>822</v>
      </c>
    </row>
    <row r="31" spans="1:27" ht="12.75" x14ac:dyDescent="0.2">
      <c r="A31" s="3" t="s">
        <v>8</v>
      </c>
      <c r="B31" s="3" t="s">
        <v>49</v>
      </c>
      <c r="C31" s="10">
        <v>25</v>
      </c>
      <c r="D31" s="11">
        <f t="shared" si="54"/>
        <v>0.43103448275862066</v>
      </c>
      <c r="E31" s="10">
        <v>19</v>
      </c>
      <c r="F31" s="11">
        <f t="shared" si="55"/>
        <v>0.32758620689655171</v>
      </c>
      <c r="G31" s="10">
        <v>14</v>
      </c>
      <c r="H31" s="12">
        <f t="shared" si="56"/>
        <v>0.2413793103448276</v>
      </c>
      <c r="I31" s="13">
        <f t="shared" si="57"/>
        <v>58</v>
      </c>
      <c r="J31" s="14">
        <f t="shared" si="58"/>
        <v>6.1896551724137927</v>
      </c>
      <c r="K31" s="42" t="s">
        <v>17</v>
      </c>
      <c r="L31" s="41"/>
      <c r="M31" s="41"/>
      <c r="O31" s="3" t="s">
        <v>8</v>
      </c>
      <c r="P31" s="3" t="s">
        <v>62</v>
      </c>
      <c r="Q31" s="10">
        <v>36</v>
      </c>
      <c r="R31" s="11">
        <f t="shared" si="59"/>
        <v>0.3</v>
      </c>
      <c r="S31" s="10">
        <v>73</v>
      </c>
      <c r="T31" s="11">
        <f t="shared" si="60"/>
        <v>0.60833333333333328</v>
      </c>
      <c r="U31" s="10">
        <v>11</v>
      </c>
      <c r="V31" s="12">
        <f t="shared" si="61"/>
        <v>9.166666666666666E-2</v>
      </c>
      <c r="W31" s="13">
        <f t="shared" si="62"/>
        <v>120</v>
      </c>
      <c r="X31" s="14">
        <f t="shared" si="63"/>
        <v>6.1333333333333337</v>
      </c>
      <c r="Y31" s="42" t="s">
        <v>17</v>
      </c>
      <c r="Z31" s="41"/>
      <c r="AA31" s="41"/>
    </row>
    <row r="32" spans="1:27" ht="12.75" x14ac:dyDescent="0.2">
      <c r="A32" s="3" t="s">
        <v>9</v>
      </c>
      <c r="B32" s="3" t="s">
        <v>64</v>
      </c>
      <c r="C32" s="10">
        <v>24</v>
      </c>
      <c r="D32" s="11">
        <f t="shared" si="54"/>
        <v>0.44444444444444442</v>
      </c>
      <c r="E32" s="10">
        <v>19</v>
      </c>
      <c r="F32" s="11">
        <f t="shared" si="55"/>
        <v>0.35185185185185186</v>
      </c>
      <c r="G32" s="10">
        <v>11</v>
      </c>
      <c r="H32" s="12">
        <f t="shared" si="56"/>
        <v>0.20370370370370369</v>
      </c>
      <c r="I32" s="13">
        <f t="shared" si="57"/>
        <v>54</v>
      </c>
      <c r="J32" s="14">
        <f t="shared" si="58"/>
        <v>6.4074074074074074</v>
      </c>
      <c r="K32" s="19">
        <f>(SUM(J30:J32)/3)</f>
        <v>6.2091218700414101</v>
      </c>
      <c r="L32" s="20" t="str">
        <f>IF(K32&lt;=3,"Ruim",IF(K32&gt;=7,"Bom","Regular"))</f>
        <v>Regular</v>
      </c>
      <c r="M32" s="20"/>
      <c r="O32" s="3" t="s">
        <v>9</v>
      </c>
      <c r="P32" s="3" t="s">
        <v>64</v>
      </c>
      <c r="Q32" s="10">
        <v>0</v>
      </c>
      <c r="R32" s="11">
        <f t="shared" si="59"/>
        <v>0</v>
      </c>
      <c r="S32" s="10">
        <v>6</v>
      </c>
      <c r="T32" s="11">
        <f t="shared" si="60"/>
        <v>0.8571428571428571</v>
      </c>
      <c r="U32" s="10">
        <v>1</v>
      </c>
      <c r="V32" s="12">
        <f t="shared" si="61"/>
        <v>0.14285714285714285</v>
      </c>
      <c r="W32" s="13">
        <f t="shared" si="62"/>
        <v>7</v>
      </c>
      <c r="X32" s="14">
        <f t="shared" si="63"/>
        <v>4.4285714285714288</v>
      </c>
      <c r="Y32" s="19">
        <f>(SUM(X30:X32)/3)</f>
        <v>5.9635572950641444</v>
      </c>
      <c r="Z32" s="20" t="str">
        <f>IF(Y32&lt;=3,"Ruim",IF(Y32&gt;=7,"Bom","Regular"))</f>
        <v>Regular</v>
      </c>
      <c r="AA32" s="20"/>
    </row>
    <row r="34" spans="1:27" ht="12.75" x14ac:dyDescent="0.2">
      <c r="A34" s="6" t="s">
        <v>3</v>
      </c>
      <c r="B34" s="9">
        <v>42775</v>
      </c>
      <c r="C34" s="43" t="s">
        <v>4</v>
      </c>
      <c r="D34" s="44"/>
      <c r="E34" s="45" t="s">
        <v>5</v>
      </c>
      <c r="F34" s="44"/>
      <c r="G34" s="46" t="s">
        <v>7</v>
      </c>
      <c r="H34" s="44"/>
      <c r="I34" s="7" t="s">
        <v>10</v>
      </c>
      <c r="J34" s="7" t="s">
        <v>11</v>
      </c>
      <c r="K34" s="40" t="s">
        <v>12</v>
      </c>
      <c r="L34" s="41"/>
      <c r="M34" s="8" t="s">
        <v>13</v>
      </c>
      <c r="O34" s="6" t="s">
        <v>3</v>
      </c>
      <c r="P34" s="9">
        <v>42775</v>
      </c>
      <c r="Q34" s="43" t="s">
        <v>4</v>
      </c>
      <c r="R34" s="44"/>
      <c r="S34" s="45" t="s">
        <v>5</v>
      </c>
      <c r="T34" s="44"/>
      <c r="U34" s="46" t="s">
        <v>7</v>
      </c>
      <c r="V34" s="44"/>
      <c r="W34" s="7" t="s">
        <v>10</v>
      </c>
      <c r="X34" s="7" t="s">
        <v>11</v>
      </c>
      <c r="Y34" s="40" t="s">
        <v>12</v>
      </c>
      <c r="Z34" s="41"/>
      <c r="AA34" s="8" t="s">
        <v>13</v>
      </c>
    </row>
    <row r="35" spans="1:27" ht="12.75" x14ac:dyDescent="0.2">
      <c r="A35" s="3" t="s">
        <v>6</v>
      </c>
      <c r="B35" s="3" t="s">
        <v>66</v>
      </c>
      <c r="C35" s="10">
        <v>4</v>
      </c>
      <c r="D35" s="11">
        <f t="shared" ref="D35:D37" si="65">(C35/I35)</f>
        <v>0.18181818181818182</v>
      </c>
      <c r="E35" s="10">
        <v>9</v>
      </c>
      <c r="F35" s="11">
        <f t="shared" ref="F35:F37" si="66">E35/I35</f>
        <v>0.40909090909090912</v>
      </c>
      <c r="G35" s="10">
        <v>9</v>
      </c>
      <c r="H35" s="12">
        <f t="shared" ref="H35:H37" si="67">G35/I35</f>
        <v>0.40909090909090912</v>
      </c>
      <c r="I35" s="13">
        <f t="shared" ref="I35:I37" si="68">SUM(C35+E35+G35)</f>
        <v>22</v>
      </c>
      <c r="J35" s="14">
        <f t="shared" ref="J35:J37" si="69">((C35*10)+(E35*5)+(G35*1))/I35</f>
        <v>4.2727272727272725</v>
      </c>
      <c r="K35" s="15">
        <f>SUM(I35:I37)</f>
        <v>104</v>
      </c>
      <c r="L35" s="16">
        <f>K35/M35</f>
        <v>9.3947606142728096E-2</v>
      </c>
      <c r="M35" s="17">
        <v>1107</v>
      </c>
      <c r="O35" s="3" t="s">
        <v>6</v>
      </c>
      <c r="P35" s="3" t="s">
        <v>14</v>
      </c>
      <c r="Q35" s="10">
        <v>17</v>
      </c>
      <c r="R35" s="11">
        <f t="shared" ref="R35:R37" si="70">(Q35/W35)</f>
        <v>0.5</v>
      </c>
      <c r="S35" s="10">
        <v>16</v>
      </c>
      <c r="T35" s="11">
        <v>0.26</v>
      </c>
      <c r="U35" s="10">
        <v>1</v>
      </c>
      <c r="V35" s="12">
        <f t="shared" ref="V35:V37" si="71">U35/W35</f>
        <v>2.9411764705882353E-2</v>
      </c>
      <c r="W35" s="13">
        <f t="shared" ref="W35:W37" si="72">SUM(Q35+S35+U35)</f>
        <v>34</v>
      </c>
      <c r="X35" s="14">
        <f t="shared" ref="X35:X37" si="73">((Q35*10)+(S35*5)+(U35*1))/W35</f>
        <v>7.382352941176471</v>
      </c>
      <c r="Y35" s="15">
        <f t="shared" ref="Y35:Z35" si="74">SUM(W35:W37)</f>
        <v>173</v>
      </c>
      <c r="Z35" s="14">
        <f t="shared" si="74"/>
        <v>19.598474436503572</v>
      </c>
      <c r="AA35" s="17">
        <v>607</v>
      </c>
    </row>
    <row r="36" spans="1:27" ht="12.75" x14ac:dyDescent="0.2">
      <c r="A36" s="3" t="s">
        <v>8</v>
      </c>
      <c r="B36" s="3" t="s">
        <v>31</v>
      </c>
      <c r="C36" s="10">
        <v>21</v>
      </c>
      <c r="D36" s="11">
        <f t="shared" si="65"/>
        <v>0.47727272727272729</v>
      </c>
      <c r="E36" s="10">
        <v>14</v>
      </c>
      <c r="F36" s="11">
        <f t="shared" si="66"/>
        <v>0.31818181818181818</v>
      </c>
      <c r="G36" s="10">
        <v>9</v>
      </c>
      <c r="H36" s="12">
        <f t="shared" si="67"/>
        <v>0.20454545454545456</v>
      </c>
      <c r="I36" s="13">
        <f t="shared" si="68"/>
        <v>44</v>
      </c>
      <c r="J36" s="14">
        <f t="shared" si="69"/>
        <v>6.5681818181818183</v>
      </c>
      <c r="K36" s="42" t="s">
        <v>17</v>
      </c>
      <c r="L36" s="41"/>
      <c r="M36" s="41"/>
      <c r="O36" s="3" t="s">
        <v>8</v>
      </c>
      <c r="P36" s="3" t="s">
        <v>71</v>
      </c>
      <c r="Q36" s="10">
        <v>68</v>
      </c>
      <c r="R36" s="11">
        <f t="shared" si="70"/>
        <v>0.63551401869158874</v>
      </c>
      <c r="S36" s="10">
        <v>30</v>
      </c>
      <c r="T36" s="11">
        <f t="shared" ref="T36:T37" si="75">S36/W36</f>
        <v>0.28037383177570091</v>
      </c>
      <c r="U36" s="10">
        <v>9</v>
      </c>
      <c r="V36" s="12">
        <f t="shared" si="71"/>
        <v>8.4112149532710276E-2</v>
      </c>
      <c r="W36" s="13">
        <f t="shared" si="72"/>
        <v>107</v>
      </c>
      <c r="X36" s="14">
        <f t="shared" si="73"/>
        <v>7.8411214953271031</v>
      </c>
      <c r="Y36" s="42" t="s">
        <v>17</v>
      </c>
      <c r="Z36" s="41"/>
      <c r="AA36" s="41"/>
    </row>
    <row r="37" spans="1:27" ht="12.75" x14ac:dyDescent="0.2">
      <c r="A37" s="3" t="s">
        <v>9</v>
      </c>
      <c r="B37" s="3" t="s">
        <v>127</v>
      </c>
      <c r="C37" s="10">
        <v>22</v>
      </c>
      <c r="D37" s="11">
        <f t="shared" si="65"/>
        <v>0.57894736842105265</v>
      </c>
      <c r="E37" s="10">
        <v>12</v>
      </c>
      <c r="F37" s="11">
        <f t="shared" si="66"/>
        <v>0.31578947368421051</v>
      </c>
      <c r="G37" s="10">
        <v>4</v>
      </c>
      <c r="H37" s="12">
        <f t="shared" si="67"/>
        <v>0.10526315789473684</v>
      </c>
      <c r="I37" s="13">
        <f t="shared" si="68"/>
        <v>38</v>
      </c>
      <c r="J37" s="14">
        <f t="shared" si="69"/>
        <v>7.4736842105263159</v>
      </c>
      <c r="K37" s="19">
        <f>(SUM(J35:J37)/3)</f>
        <v>6.1048644338118017</v>
      </c>
      <c r="L37" s="20" t="str">
        <f>IF(K37&lt;=3,"Ruim",IF(K37&gt;=7,"Bom","Regular"))</f>
        <v>Regular</v>
      </c>
      <c r="M37" s="20"/>
      <c r="O37" s="3" t="s">
        <v>9</v>
      </c>
      <c r="P37" s="3" t="s">
        <v>63</v>
      </c>
      <c r="Q37" s="10">
        <v>12</v>
      </c>
      <c r="R37" s="11">
        <f t="shared" si="70"/>
        <v>0.375</v>
      </c>
      <c r="S37" s="10">
        <v>0</v>
      </c>
      <c r="T37" s="11">
        <f t="shared" si="75"/>
        <v>0</v>
      </c>
      <c r="U37" s="10">
        <v>20</v>
      </c>
      <c r="V37" s="12">
        <f t="shared" si="71"/>
        <v>0.625</v>
      </c>
      <c r="W37" s="13">
        <f t="shared" si="72"/>
        <v>32</v>
      </c>
      <c r="X37" s="14">
        <f t="shared" si="73"/>
        <v>4.375</v>
      </c>
      <c r="Y37" s="19">
        <f>(SUM(X35:X37)/3)</f>
        <v>6.5328248121678572</v>
      </c>
      <c r="Z37" s="20" t="str">
        <f>IF(Y37&lt;=3,"Ruim",IF(Y37&gt;=7,"Bom","Regular"))</f>
        <v>Regular</v>
      </c>
      <c r="AA37" s="20"/>
    </row>
    <row r="39" spans="1:27" ht="12.75" x14ac:dyDescent="0.2">
      <c r="A39" s="6" t="s">
        <v>3</v>
      </c>
      <c r="B39" s="9">
        <v>42776</v>
      </c>
      <c r="C39" s="43" t="s">
        <v>4</v>
      </c>
      <c r="D39" s="44"/>
      <c r="E39" s="45" t="s">
        <v>5</v>
      </c>
      <c r="F39" s="44"/>
      <c r="G39" s="46" t="s">
        <v>7</v>
      </c>
      <c r="H39" s="44"/>
      <c r="I39" s="7" t="s">
        <v>10</v>
      </c>
      <c r="J39" s="7" t="s">
        <v>11</v>
      </c>
      <c r="K39" s="40" t="s">
        <v>12</v>
      </c>
      <c r="L39" s="41"/>
      <c r="M39" s="8" t="s">
        <v>13</v>
      </c>
      <c r="O39" s="6" t="s">
        <v>3</v>
      </c>
      <c r="P39" s="9">
        <v>42776</v>
      </c>
      <c r="Q39" s="43" t="s">
        <v>4</v>
      </c>
      <c r="R39" s="44"/>
      <c r="S39" s="45" t="s">
        <v>5</v>
      </c>
      <c r="T39" s="44"/>
      <c r="U39" s="46" t="s">
        <v>7</v>
      </c>
      <c r="V39" s="44"/>
      <c r="W39" s="7" t="s">
        <v>10</v>
      </c>
      <c r="X39" s="7" t="s">
        <v>11</v>
      </c>
      <c r="Y39" s="40" t="s">
        <v>12</v>
      </c>
      <c r="Z39" s="41"/>
      <c r="AA39" s="8" t="s">
        <v>13</v>
      </c>
    </row>
    <row r="40" spans="1:27" ht="12.75" x14ac:dyDescent="0.2">
      <c r="A40" s="3" t="s">
        <v>6</v>
      </c>
      <c r="B40" s="3" t="s">
        <v>72</v>
      </c>
      <c r="C40" s="10">
        <v>16</v>
      </c>
      <c r="D40" s="11">
        <f t="shared" ref="D40:D42" si="76">(C40/I40)</f>
        <v>0.5</v>
      </c>
      <c r="E40" s="10">
        <v>11</v>
      </c>
      <c r="F40" s="11">
        <f t="shared" ref="F40:F42" si="77">E40/I40</f>
        <v>0.34375</v>
      </c>
      <c r="G40" s="10">
        <v>5</v>
      </c>
      <c r="H40" s="12">
        <f t="shared" ref="H40:H42" si="78">G40/I40</f>
        <v>0.15625</v>
      </c>
      <c r="I40" s="13">
        <f t="shared" ref="I40:I42" si="79">SUM(C40+E40+G40)</f>
        <v>32</v>
      </c>
      <c r="J40" s="14">
        <f t="shared" ref="J40:J42" si="80">((C40*10)+(E40*5)+(G40*1))/I40</f>
        <v>6.875</v>
      </c>
      <c r="K40" s="15">
        <f>SUM(I40:I42)</f>
        <v>121</v>
      </c>
      <c r="L40" s="16">
        <f>K40/M40</f>
        <v>8.4438241451500348E-2</v>
      </c>
      <c r="M40" s="17">
        <v>1433</v>
      </c>
      <c r="O40" s="3" t="s">
        <v>6</v>
      </c>
      <c r="P40" s="3" t="s">
        <v>110</v>
      </c>
      <c r="Q40" s="10">
        <v>31</v>
      </c>
      <c r="R40" s="11">
        <f t="shared" ref="R40:R42" si="81">(Q40/W40)</f>
        <v>0.81578947368421051</v>
      </c>
      <c r="S40" s="10">
        <v>7</v>
      </c>
      <c r="T40" s="11">
        <f t="shared" ref="T40:T42" si="82">S40/W40</f>
        <v>0.18421052631578946</v>
      </c>
      <c r="U40" s="10">
        <v>0</v>
      </c>
      <c r="V40" s="12">
        <f t="shared" ref="V40:V42" si="83">U40/W40</f>
        <v>0</v>
      </c>
      <c r="W40" s="13">
        <f t="shared" ref="W40:W42" si="84">SUM(Q40+S40+U40)</f>
        <v>38</v>
      </c>
      <c r="X40" s="14">
        <f t="shared" ref="X40:X42" si="85">((Q40*10)+(S40*5)+(U40*1))/W40</f>
        <v>9.0789473684210531</v>
      </c>
      <c r="Y40" s="15">
        <f t="shared" ref="Y40:Z40" si="86">SUM(W40:W42)</f>
        <v>118</v>
      </c>
      <c r="Z40" s="14">
        <f t="shared" si="86"/>
        <v>21.528947368421054</v>
      </c>
      <c r="AA40" s="17"/>
    </row>
    <row r="41" spans="1:27" ht="12.75" x14ac:dyDescent="0.2">
      <c r="A41" s="3" t="s">
        <v>8</v>
      </c>
      <c r="B41" s="3" t="s">
        <v>68</v>
      </c>
      <c r="C41" s="10">
        <v>37</v>
      </c>
      <c r="D41" s="11">
        <f t="shared" si="76"/>
        <v>0.5</v>
      </c>
      <c r="E41" s="10">
        <v>14</v>
      </c>
      <c r="F41" s="11">
        <f t="shared" si="77"/>
        <v>0.1891891891891892</v>
      </c>
      <c r="G41" s="10">
        <v>23</v>
      </c>
      <c r="H41" s="12">
        <f t="shared" si="78"/>
        <v>0.3108108108108108</v>
      </c>
      <c r="I41" s="13">
        <f t="shared" si="79"/>
        <v>74</v>
      </c>
      <c r="J41" s="14">
        <f t="shared" si="80"/>
        <v>6.256756756756757</v>
      </c>
      <c r="K41" s="42" t="s">
        <v>17</v>
      </c>
      <c r="L41" s="41"/>
      <c r="M41" s="41"/>
      <c r="O41" s="3" t="s">
        <v>8</v>
      </c>
      <c r="P41" s="3" t="s">
        <v>75</v>
      </c>
      <c r="Q41" s="10">
        <v>34</v>
      </c>
      <c r="R41" s="11">
        <f t="shared" si="81"/>
        <v>0.56666666666666665</v>
      </c>
      <c r="S41" s="10">
        <v>24</v>
      </c>
      <c r="T41" s="11">
        <f t="shared" si="82"/>
        <v>0.4</v>
      </c>
      <c r="U41" s="10">
        <v>2</v>
      </c>
      <c r="V41" s="12">
        <f t="shared" si="83"/>
        <v>3.3333333333333333E-2</v>
      </c>
      <c r="W41" s="13">
        <f t="shared" si="84"/>
        <v>60</v>
      </c>
      <c r="X41" s="14">
        <f t="shared" si="85"/>
        <v>7.7</v>
      </c>
      <c r="Y41" s="42" t="s">
        <v>17</v>
      </c>
      <c r="Z41" s="41"/>
      <c r="AA41" s="41"/>
    </row>
    <row r="42" spans="1:27" ht="12.75" x14ac:dyDescent="0.2">
      <c r="A42" s="3" t="s">
        <v>9</v>
      </c>
      <c r="B42" s="3" t="s">
        <v>76</v>
      </c>
      <c r="C42" s="10">
        <v>2</v>
      </c>
      <c r="D42" s="11">
        <f t="shared" si="76"/>
        <v>0.13333333333333333</v>
      </c>
      <c r="E42" s="10">
        <v>11</v>
      </c>
      <c r="F42" s="11">
        <f t="shared" si="77"/>
        <v>0.73333333333333328</v>
      </c>
      <c r="G42" s="10">
        <v>2</v>
      </c>
      <c r="H42" s="12">
        <f t="shared" si="78"/>
        <v>0.13333333333333333</v>
      </c>
      <c r="I42" s="13">
        <f t="shared" si="79"/>
        <v>15</v>
      </c>
      <c r="J42" s="14">
        <f t="shared" si="80"/>
        <v>5.1333333333333337</v>
      </c>
      <c r="K42" s="19">
        <f>(SUM(J40:J42)/3)</f>
        <v>6.0883633633633636</v>
      </c>
      <c r="L42" s="20" t="str">
        <f>IF(K42&lt;=3,"Ruim",IF(K42&gt;=7,"Bom","Regular"))</f>
        <v>Regular</v>
      </c>
      <c r="M42" s="20"/>
      <c r="O42" s="3" t="s">
        <v>9</v>
      </c>
      <c r="P42" s="3" t="s">
        <v>51</v>
      </c>
      <c r="Q42" s="10">
        <v>3</v>
      </c>
      <c r="R42" s="11">
        <f t="shared" si="81"/>
        <v>0.15</v>
      </c>
      <c r="S42" s="10">
        <v>12</v>
      </c>
      <c r="T42" s="11">
        <f t="shared" si="82"/>
        <v>0.6</v>
      </c>
      <c r="U42" s="10">
        <v>5</v>
      </c>
      <c r="V42" s="12">
        <f t="shared" si="83"/>
        <v>0.25</v>
      </c>
      <c r="W42" s="13">
        <f t="shared" si="84"/>
        <v>20</v>
      </c>
      <c r="X42" s="14">
        <f t="shared" si="85"/>
        <v>4.75</v>
      </c>
      <c r="Y42" s="19">
        <f>(SUM(X40:X42)/3)</f>
        <v>7.1763157894736844</v>
      </c>
      <c r="Z42" s="20" t="str">
        <f>IF(Y42&lt;=3,"Ruim",IF(Y42&gt;=7,"Bom","Regular"))</f>
        <v>Bom</v>
      </c>
      <c r="AA42" s="20"/>
    </row>
    <row r="44" spans="1:27" ht="12.75" x14ac:dyDescent="0.2">
      <c r="A44" s="3" t="s">
        <v>3</v>
      </c>
      <c r="B44" s="4">
        <v>42779</v>
      </c>
      <c r="C44" s="43" t="s">
        <v>4</v>
      </c>
      <c r="D44" s="44"/>
      <c r="E44" s="45" t="s">
        <v>5</v>
      </c>
      <c r="F44" s="44"/>
      <c r="G44" s="46" t="s">
        <v>7</v>
      </c>
      <c r="H44" s="44"/>
      <c r="I44" s="7" t="s">
        <v>10</v>
      </c>
      <c r="J44" s="7" t="s">
        <v>11</v>
      </c>
      <c r="K44" s="40" t="s">
        <v>12</v>
      </c>
      <c r="L44" s="41"/>
      <c r="M44" s="8" t="s">
        <v>13</v>
      </c>
      <c r="O44" s="3" t="s">
        <v>3</v>
      </c>
      <c r="P44" s="4">
        <v>42779</v>
      </c>
      <c r="Q44" s="43" t="s">
        <v>4</v>
      </c>
      <c r="R44" s="44"/>
      <c r="S44" s="45" t="s">
        <v>5</v>
      </c>
      <c r="T44" s="44"/>
      <c r="U44" s="46" t="s">
        <v>7</v>
      </c>
      <c r="V44" s="44"/>
      <c r="W44" s="7" t="s">
        <v>10</v>
      </c>
      <c r="X44" s="7" t="s">
        <v>11</v>
      </c>
      <c r="Y44" s="40" t="s">
        <v>12</v>
      </c>
      <c r="Z44" s="41"/>
      <c r="AA44" s="8" t="s">
        <v>13</v>
      </c>
    </row>
    <row r="45" spans="1:27" ht="12.75" x14ac:dyDescent="0.2">
      <c r="A45" s="3" t="s">
        <v>6</v>
      </c>
      <c r="B45" s="3" t="s">
        <v>78</v>
      </c>
      <c r="C45" s="10">
        <v>8</v>
      </c>
      <c r="D45" s="11">
        <f t="shared" ref="D45:D47" si="87">(C45/I45)</f>
        <v>0.44444444444444442</v>
      </c>
      <c r="E45" s="10">
        <v>9</v>
      </c>
      <c r="F45" s="11">
        <f t="shared" ref="F45:F47" si="88">E45/I45</f>
        <v>0.5</v>
      </c>
      <c r="G45" s="10">
        <v>1</v>
      </c>
      <c r="H45" s="12">
        <f t="shared" ref="H45:H47" si="89">G45/I45</f>
        <v>5.5555555555555552E-2</v>
      </c>
      <c r="I45" s="13">
        <f t="shared" ref="I45:I47" si="90">SUM(C45+E45+G45)</f>
        <v>18</v>
      </c>
      <c r="J45" s="14">
        <f t="shared" ref="J45:J47" si="91">((C45*10)+(E45*5)+(G45*1))/I45</f>
        <v>7</v>
      </c>
      <c r="K45" s="15">
        <f>SUM(I45:I47)</f>
        <v>144</v>
      </c>
      <c r="L45" s="16">
        <f>K45/M45</f>
        <v>5.579232855482371E-2</v>
      </c>
      <c r="M45" s="17">
        <v>2581</v>
      </c>
      <c r="O45" s="3" t="s">
        <v>6</v>
      </c>
      <c r="P45" s="3" t="s">
        <v>134</v>
      </c>
      <c r="Q45" s="10">
        <v>40</v>
      </c>
      <c r="R45" s="11">
        <f t="shared" ref="R45:R47" si="92">(Q45/W45)</f>
        <v>0.56338028169014087</v>
      </c>
      <c r="S45" s="10">
        <v>26</v>
      </c>
      <c r="T45" s="11">
        <f t="shared" ref="T45:T47" si="93">S45/W45</f>
        <v>0.36619718309859156</v>
      </c>
      <c r="U45" s="10">
        <v>5</v>
      </c>
      <c r="V45" s="12">
        <f t="shared" ref="V45:V47" si="94">U45/W45</f>
        <v>7.0422535211267609E-2</v>
      </c>
      <c r="W45" s="13">
        <f t="shared" ref="W45:W47" si="95">SUM(Q45+S45+U45)</f>
        <v>71</v>
      </c>
      <c r="X45" s="14">
        <f t="shared" ref="X45:X47" si="96">((Q45*10)+(S45*5)+(U45*1))/W45</f>
        <v>7.535211267605634</v>
      </c>
      <c r="Y45" s="15">
        <f>SUM(W45:W47)</f>
        <v>183</v>
      </c>
      <c r="Z45" s="16">
        <f>Y45/AA45</f>
        <v>0.40939597315436244</v>
      </c>
      <c r="AA45" s="17">
        <v>447</v>
      </c>
    </row>
    <row r="46" spans="1:27" ht="12.75" x14ac:dyDescent="0.2">
      <c r="A46" s="3" t="s">
        <v>8</v>
      </c>
      <c r="B46" s="3" t="s">
        <v>31</v>
      </c>
      <c r="C46" s="10">
        <v>29</v>
      </c>
      <c r="D46" s="11">
        <f t="shared" si="87"/>
        <v>0.3493975903614458</v>
      </c>
      <c r="E46" s="10">
        <v>27</v>
      </c>
      <c r="F46" s="11">
        <f t="shared" si="88"/>
        <v>0.3253012048192771</v>
      </c>
      <c r="G46" s="10">
        <v>27</v>
      </c>
      <c r="H46" s="12">
        <f t="shared" si="89"/>
        <v>0.3253012048192771</v>
      </c>
      <c r="I46" s="13">
        <f t="shared" si="90"/>
        <v>83</v>
      </c>
      <c r="J46" s="14">
        <f t="shared" si="91"/>
        <v>5.4457831325301207</v>
      </c>
      <c r="K46" s="42" t="s">
        <v>17</v>
      </c>
      <c r="L46" s="41"/>
      <c r="M46" s="41"/>
      <c r="O46" s="3" t="s">
        <v>8</v>
      </c>
      <c r="P46" s="3" t="s">
        <v>135</v>
      </c>
      <c r="Q46" s="10">
        <v>32</v>
      </c>
      <c r="R46" s="11">
        <f t="shared" si="92"/>
        <v>0.7441860465116279</v>
      </c>
      <c r="S46" s="10">
        <v>8</v>
      </c>
      <c r="T46" s="11">
        <f t="shared" si="93"/>
        <v>0.18604651162790697</v>
      </c>
      <c r="U46" s="10">
        <v>3</v>
      </c>
      <c r="V46" s="12">
        <f t="shared" si="94"/>
        <v>6.9767441860465115E-2</v>
      </c>
      <c r="W46" s="13">
        <f t="shared" si="95"/>
        <v>43</v>
      </c>
      <c r="X46" s="14">
        <f t="shared" si="96"/>
        <v>8.4418604651162799</v>
      </c>
      <c r="Y46" s="42" t="s">
        <v>17</v>
      </c>
      <c r="Z46" s="41"/>
      <c r="AA46" s="41"/>
    </row>
    <row r="47" spans="1:27" ht="12.75" x14ac:dyDescent="0.2">
      <c r="A47" s="3" t="s">
        <v>9</v>
      </c>
      <c r="B47" s="3" t="s">
        <v>81</v>
      </c>
      <c r="C47" s="10">
        <v>18</v>
      </c>
      <c r="D47" s="11">
        <f t="shared" si="87"/>
        <v>0.41860465116279072</v>
      </c>
      <c r="E47" s="10">
        <v>2</v>
      </c>
      <c r="F47" s="11">
        <f t="shared" si="88"/>
        <v>4.6511627906976744E-2</v>
      </c>
      <c r="G47" s="10">
        <v>23</v>
      </c>
      <c r="H47" s="12">
        <f t="shared" si="89"/>
        <v>0.53488372093023251</v>
      </c>
      <c r="I47" s="13">
        <f t="shared" si="90"/>
        <v>43</v>
      </c>
      <c r="J47" s="14">
        <f t="shared" si="91"/>
        <v>4.9534883720930232</v>
      </c>
      <c r="K47" s="19">
        <f>(SUM(J45:J47)/3)</f>
        <v>5.7997571682077149</v>
      </c>
      <c r="L47" s="20" t="str">
        <f>IF(K47&lt;=3,"Ruim",IF(K47&gt;=7,"Bom","Regular"))</f>
        <v>Regular</v>
      </c>
      <c r="M47" s="20"/>
      <c r="O47" s="3" t="s">
        <v>9</v>
      </c>
      <c r="P47" s="3" t="s">
        <v>82</v>
      </c>
      <c r="Q47" s="10">
        <v>65</v>
      </c>
      <c r="R47" s="11">
        <f t="shared" si="92"/>
        <v>0.94202898550724634</v>
      </c>
      <c r="S47" s="10">
        <v>4</v>
      </c>
      <c r="T47" s="11">
        <f t="shared" si="93"/>
        <v>5.7971014492753624E-2</v>
      </c>
      <c r="U47" s="10">
        <v>0</v>
      </c>
      <c r="V47" s="12">
        <f t="shared" si="94"/>
        <v>0</v>
      </c>
      <c r="W47" s="13">
        <f t="shared" si="95"/>
        <v>69</v>
      </c>
      <c r="X47" s="14">
        <f t="shared" si="96"/>
        <v>9.7101449275362324</v>
      </c>
      <c r="Y47" s="19">
        <f>(SUM(X45:X47)/3)</f>
        <v>8.5624055534193815</v>
      </c>
      <c r="Z47" s="20" t="str">
        <f>IF(Y47&lt;=3,"Ruim",IF(Y47&gt;=7,"Bom","Regular"))</f>
        <v>Bom</v>
      </c>
      <c r="AA47" s="20"/>
    </row>
    <row r="48" spans="1:27" ht="12.75" x14ac:dyDescent="0.2">
      <c r="A48" s="5"/>
      <c r="B48" s="5"/>
      <c r="C48" s="5"/>
      <c r="D48" s="5"/>
      <c r="E48" s="5"/>
      <c r="F48" s="5"/>
      <c r="G48" s="5"/>
    </row>
    <row r="49" spans="1:27" ht="12.75" x14ac:dyDescent="0.2">
      <c r="A49" s="6" t="s">
        <v>3</v>
      </c>
      <c r="B49" s="9">
        <v>42780</v>
      </c>
      <c r="C49" s="43" t="s">
        <v>4</v>
      </c>
      <c r="D49" s="44"/>
      <c r="E49" s="45" t="s">
        <v>5</v>
      </c>
      <c r="F49" s="44"/>
      <c r="G49" s="46" t="s">
        <v>7</v>
      </c>
      <c r="H49" s="44"/>
      <c r="I49" s="7" t="s">
        <v>10</v>
      </c>
      <c r="J49" s="7" t="s">
        <v>11</v>
      </c>
      <c r="K49" s="40" t="s">
        <v>12</v>
      </c>
      <c r="L49" s="41"/>
      <c r="M49" s="8" t="s">
        <v>13</v>
      </c>
      <c r="O49" s="6" t="s">
        <v>3</v>
      </c>
      <c r="P49" s="9">
        <v>42780</v>
      </c>
      <c r="Q49" s="43" t="s">
        <v>4</v>
      </c>
      <c r="R49" s="44"/>
      <c r="S49" s="45" t="s">
        <v>5</v>
      </c>
      <c r="T49" s="44"/>
      <c r="U49" s="46" t="s">
        <v>7</v>
      </c>
      <c r="V49" s="44"/>
      <c r="W49" s="7" t="s">
        <v>10</v>
      </c>
      <c r="X49" s="7" t="s">
        <v>11</v>
      </c>
      <c r="Y49" s="40" t="s">
        <v>12</v>
      </c>
      <c r="Z49" s="41"/>
      <c r="AA49" s="8" t="s">
        <v>13</v>
      </c>
    </row>
    <row r="50" spans="1:27" ht="12.75" x14ac:dyDescent="0.2">
      <c r="A50" s="3" t="s">
        <v>6</v>
      </c>
      <c r="B50" s="3" t="s">
        <v>85</v>
      </c>
      <c r="C50" s="10">
        <v>64</v>
      </c>
      <c r="D50" s="11">
        <f t="shared" ref="D50:D52" si="97">(C50/I50)</f>
        <v>0.5663716814159292</v>
      </c>
      <c r="E50" s="10">
        <v>42</v>
      </c>
      <c r="F50" s="11">
        <f t="shared" ref="F50:F52" si="98">E50/I50</f>
        <v>0.37168141592920356</v>
      </c>
      <c r="G50" s="10">
        <v>7</v>
      </c>
      <c r="H50" s="12">
        <f t="shared" ref="H50:H52" si="99">G50/I50</f>
        <v>6.1946902654867256E-2</v>
      </c>
      <c r="I50" s="13">
        <f t="shared" ref="I50:I52" si="100">SUM(C50+E50+G50)</f>
        <v>113</v>
      </c>
      <c r="J50" s="14">
        <f t="shared" ref="J50:J52" si="101">((C50*10)+(E50*5)+(G50*1))/I50</f>
        <v>7.5840707964601766</v>
      </c>
      <c r="K50" s="15">
        <f>SUM(I50:I52)</f>
        <v>202</v>
      </c>
      <c r="L50" s="16">
        <f>K50/M50</f>
        <v>0.14027777777777778</v>
      </c>
      <c r="M50" s="17">
        <v>1440</v>
      </c>
      <c r="O50" s="3" t="s">
        <v>6</v>
      </c>
      <c r="P50" s="3" t="s">
        <v>87</v>
      </c>
      <c r="Q50" s="10">
        <v>16</v>
      </c>
      <c r="R50" s="11">
        <f t="shared" ref="R50:R52" si="102">(Q50/W50)</f>
        <v>0.38095238095238093</v>
      </c>
      <c r="S50" s="10">
        <v>23</v>
      </c>
      <c r="T50" s="11">
        <f t="shared" ref="T50:T52" si="103">S50/W50</f>
        <v>0.54761904761904767</v>
      </c>
      <c r="U50" s="10">
        <v>3</v>
      </c>
      <c r="V50" s="12">
        <f t="shared" ref="V50:V52" si="104">U50/W50</f>
        <v>7.1428571428571425E-2</v>
      </c>
      <c r="W50" s="13">
        <f t="shared" ref="W50:W52" si="105">SUM(Q50+S50+U50)</f>
        <v>42</v>
      </c>
      <c r="X50" s="14">
        <f t="shared" ref="X50:X52" si="106">((Q50*10)+(S50*5)+(U50*1))/W50</f>
        <v>6.6190476190476186</v>
      </c>
      <c r="Y50" s="15">
        <f>SUM(W50:W52)</f>
        <v>141</v>
      </c>
      <c r="Z50" s="16">
        <f>Y50/AA50</f>
        <v>0.33491686460807601</v>
      </c>
      <c r="AA50" s="17">
        <v>421</v>
      </c>
    </row>
    <row r="51" spans="1:27" ht="12.75" x14ac:dyDescent="0.2">
      <c r="A51" s="3" t="s">
        <v>8</v>
      </c>
      <c r="B51" s="3" t="s">
        <v>67</v>
      </c>
      <c r="C51" s="10">
        <v>42</v>
      </c>
      <c r="D51" s="11">
        <f t="shared" si="97"/>
        <v>0.63636363636363635</v>
      </c>
      <c r="E51" s="10">
        <v>17</v>
      </c>
      <c r="F51" s="11">
        <f t="shared" si="98"/>
        <v>0.25757575757575757</v>
      </c>
      <c r="G51" s="10">
        <v>7</v>
      </c>
      <c r="H51" s="12">
        <f t="shared" si="99"/>
        <v>0.10606060606060606</v>
      </c>
      <c r="I51" s="13">
        <f t="shared" si="100"/>
        <v>66</v>
      </c>
      <c r="J51" s="14">
        <f t="shared" si="101"/>
        <v>7.7575757575757578</v>
      </c>
      <c r="K51" s="42" t="s">
        <v>17</v>
      </c>
      <c r="L51" s="41"/>
      <c r="M51" s="41"/>
      <c r="O51" s="3" t="s">
        <v>8</v>
      </c>
      <c r="P51" s="3" t="s">
        <v>62</v>
      </c>
      <c r="Q51" s="10">
        <v>11</v>
      </c>
      <c r="R51" s="11">
        <f t="shared" si="102"/>
        <v>0.26190476190476192</v>
      </c>
      <c r="S51" s="10">
        <v>23</v>
      </c>
      <c r="T51" s="11">
        <f t="shared" si="103"/>
        <v>0.54761904761904767</v>
      </c>
      <c r="U51" s="10">
        <v>8</v>
      </c>
      <c r="V51" s="12">
        <f t="shared" si="104"/>
        <v>0.19047619047619047</v>
      </c>
      <c r="W51" s="13">
        <f t="shared" si="105"/>
        <v>42</v>
      </c>
      <c r="X51" s="14">
        <f t="shared" si="106"/>
        <v>5.5476190476190474</v>
      </c>
      <c r="Y51" s="42" t="s">
        <v>17</v>
      </c>
      <c r="Z51" s="41"/>
      <c r="AA51" s="41"/>
    </row>
    <row r="52" spans="1:27" ht="12.75" x14ac:dyDescent="0.2">
      <c r="A52" s="3" t="s">
        <v>9</v>
      </c>
      <c r="B52" s="3" t="s">
        <v>115</v>
      </c>
      <c r="C52" s="10">
        <v>14</v>
      </c>
      <c r="D52" s="11">
        <f t="shared" si="97"/>
        <v>0.60869565217391308</v>
      </c>
      <c r="E52" s="10">
        <v>6</v>
      </c>
      <c r="F52" s="11">
        <f t="shared" si="98"/>
        <v>0.2608695652173913</v>
      </c>
      <c r="G52" s="10">
        <v>3</v>
      </c>
      <c r="H52" s="12">
        <f t="shared" si="99"/>
        <v>0.13043478260869565</v>
      </c>
      <c r="I52" s="13">
        <f t="shared" si="100"/>
        <v>23</v>
      </c>
      <c r="J52" s="14">
        <f t="shared" si="101"/>
        <v>7.5217391304347823</v>
      </c>
      <c r="K52" s="19">
        <f>(SUM(J50:J52)/3)</f>
        <v>7.6211285614902389</v>
      </c>
      <c r="L52" s="20" t="str">
        <f>IF(K52&lt;=3,"Ruim",IF(K52&gt;=7,"Bom","Regular"))</f>
        <v>Bom</v>
      </c>
      <c r="M52" s="20"/>
      <c r="O52" s="3" t="s">
        <v>9</v>
      </c>
      <c r="P52" s="3" t="s">
        <v>91</v>
      </c>
      <c r="Q52" s="10">
        <v>37</v>
      </c>
      <c r="R52" s="11">
        <f t="shared" si="102"/>
        <v>0.64912280701754388</v>
      </c>
      <c r="S52" s="10">
        <v>5</v>
      </c>
      <c r="T52" s="11">
        <f t="shared" si="103"/>
        <v>8.771929824561403E-2</v>
      </c>
      <c r="U52" s="10">
        <v>15</v>
      </c>
      <c r="V52" s="12">
        <f t="shared" si="104"/>
        <v>0.26315789473684209</v>
      </c>
      <c r="W52" s="13">
        <f t="shared" si="105"/>
        <v>57</v>
      </c>
      <c r="X52" s="14">
        <f t="shared" si="106"/>
        <v>7.192982456140351</v>
      </c>
      <c r="Y52" s="19">
        <f>(SUM(X50:X52)/3)</f>
        <v>6.4532163742690054</v>
      </c>
      <c r="Z52" s="20" t="str">
        <f>IF(Y52&lt;=3,"Ruim",IF(Y52&gt;=7,"Bom","Regular"))</f>
        <v>Regular</v>
      </c>
      <c r="AA52" s="20"/>
    </row>
    <row r="53" spans="1:27" ht="12.75" x14ac:dyDescent="0.2">
      <c r="A53" s="5"/>
      <c r="B53" s="5"/>
      <c r="C53" s="5"/>
      <c r="D53" s="5"/>
      <c r="E53" s="5"/>
      <c r="F53" s="5"/>
      <c r="G53" s="5"/>
    </row>
    <row r="54" spans="1:27" ht="12.75" x14ac:dyDescent="0.2">
      <c r="A54" s="6" t="s">
        <v>3</v>
      </c>
      <c r="B54" s="9">
        <v>42781</v>
      </c>
      <c r="C54" s="43" t="s">
        <v>4</v>
      </c>
      <c r="D54" s="44"/>
      <c r="E54" s="45" t="s">
        <v>5</v>
      </c>
      <c r="F54" s="44"/>
      <c r="G54" s="46" t="s">
        <v>7</v>
      </c>
      <c r="H54" s="44"/>
      <c r="I54" s="7" t="s">
        <v>10</v>
      </c>
      <c r="J54" s="7" t="s">
        <v>11</v>
      </c>
      <c r="K54" s="40" t="s">
        <v>12</v>
      </c>
      <c r="L54" s="41"/>
      <c r="M54" s="8" t="s">
        <v>13</v>
      </c>
      <c r="O54" s="6" t="s">
        <v>3</v>
      </c>
      <c r="P54" s="9">
        <v>42781</v>
      </c>
      <c r="Q54" s="43" t="s">
        <v>4</v>
      </c>
      <c r="R54" s="44"/>
      <c r="S54" s="45" t="s">
        <v>5</v>
      </c>
      <c r="T54" s="44"/>
      <c r="U54" s="46" t="s">
        <v>7</v>
      </c>
      <c r="V54" s="44"/>
      <c r="W54" s="7" t="s">
        <v>10</v>
      </c>
      <c r="X54" s="7" t="s">
        <v>11</v>
      </c>
      <c r="Y54" s="40" t="s">
        <v>12</v>
      </c>
      <c r="Z54" s="41"/>
      <c r="AA54" s="8" t="s">
        <v>13</v>
      </c>
    </row>
    <row r="55" spans="1:27" ht="12.75" x14ac:dyDescent="0.2">
      <c r="A55" s="3" t="s">
        <v>6</v>
      </c>
      <c r="B55" s="3" t="s">
        <v>61</v>
      </c>
      <c r="C55" s="10">
        <v>18</v>
      </c>
      <c r="D55" s="11">
        <f t="shared" ref="D55:D57" si="107">(C55/I55)</f>
        <v>0.33962264150943394</v>
      </c>
      <c r="E55" s="10">
        <v>11</v>
      </c>
      <c r="F55" s="11">
        <f t="shared" ref="F55:F57" si="108">E55/I55</f>
        <v>0.20754716981132076</v>
      </c>
      <c r="G55" s="10">
        <v>24</v>
      </c>
      <c r="H55" s="12">
        <f t="shared" ref="H55:H57" si="109">G55/I55</f>
        <v>0.45283018867924529</v>
      </c>
      <c r="I55" s="13">
        <f t="shared" ref="I55:I57" si="110">SUM(C55+E55+G55)</f>
        <v>53</v>
      </c>
      <c r="J55" s="14">
        <f t="shared" ref="J55:J57" si="111">((C55*10)+(E55*5)+(G55*1))/I55</f>
        <v>4.8867924528301883</v>
      </c>
      <c r="K55" s="15">
        <f>SUM(I55:I57)</f>
        <v>103</v>
      </c>
      <c r="L55" s="16">
        <f>K55/M55</f>
        <v>7.4854651162790692E-2</v>
      </c>
      <c r="M55" s="17">
        <v>1376</v>
      </c>
      <c r="O55" s="3" t="s">
        <v>6</v>
      </c>
      <c r="P55" s="18" t="s">
        <v>32</v>
      </c>
      <c r="Q55" s="10">
        <v>11</v>
      </c>
      <c r="R55" s="11">
        <f t="shared" ref="R55:R57" si="112">(Q55/W55)</f>
        <v>0.33333333333333331</v>
      </c>
      <c r="S55" s="10">
        <v>16</v>
      </c>
      <c r="T55" s="11">
        <f t="shared" ref="T55:T57" si="113">S55/W55</f>
        <v>0.48484848484848486</v>
      </c>
      <c r="U55" s="10">
        <v>6</v>
      </c>
      <c r="V55" s="12">
        <f t="shared" ref="V55:V57" si="114">U55/W55</f>
        <v>0.18181818181818182</v>
      </c>
      <c r="W55" s="13">
        <f t="shared" ref="W55:W57" si="115">SUM(Q55+S55+U55)</f>
        <v>33</v>
      </c>
      <c r="X55" s="14">
        <f t="shared" ref="X55:X57" si="116">((Q55*10)+(S55*5)+(U55*1))/W55</f>
        <v>5.9393939393939394</v>
      </c>
      <c r="Y55" s="15">
        <f>SUM(W55:W57)</f>
        <v>199</v>
      </c>
      <c r="Z55" s="16">
        <f>Y55/AA55</f>
        <v>0.54371584699453557</v>
      </c>
      <c r="AA55" s="17">
        <v>366</v>
      </c>
    </row>
    <row r="56" spans="1:27" ht="12.75" x14ac:dyDescent="0.2">
      <c r="A56" s="3" t="s">
        <v>8</v>
      </c>
      <c r="B56" s="3" t="s">
        <v>24</v>
      </c>
      <c r="C56" s="10">
        <v>8</v>
      </c>
      <c r="D56" s="11">
        <f t="shared" si="107"/>
        <v>0.29629629629629628</v>
      </c>
      <c r="E56" s="10">
        <v>14</v>
      </c>
      <c r="F56" s="11">
        <f t="shared" si="108"/>
        <v>0.51851851851851849</v>
      </c>
      <c r="G56" s="10">
        <v>5</v>
      </c>
      <c r="H56" s="12">
        <f t="shared" si="109"/>
        <v>0.18518518518518517</v>
      </c>
      <c r="I56" s="13">
        <f t="shared" si="110"/>
        <v>27</v>
      </c>
      <c r="J56" s="14">
        <f t="shared" si="111"/>
        <v>5.7407407407407405</v>
      </c>
      <c r="K56" s="42" t="s">
        <v>17</v>
      </c>
      <c r="L56" s="41"/>
      <c r="M56" s="41"/>
      <c r="O56" s="3" t="s">
        <v>8</v>
      </c>
      <c r="P56" s="18" t="s">
        <v>33</v>
      </c>
      <c r="Q56" s="10">
        <v>59</v>
      </c>
      <c r="R56" s="11">
        <f t="shared" si="112"/>
        <v>0.71951219512195119</v>
      </c>
      <c r="S56" s="10">
        <v>23</v>
      </c>
      <c r="T56" s="11">
        <f t="shared" si="113"/>
        <v>0.28048780487804881</v>
      </c>
      <c r="U56" s="10">
        <v>0</v>
      </c>
      <c r="V56" s="12">
        <f t="shared" si="114"/>
        <v>0</v>
      </c>
      <c r="W56" s="13">
        <f t="shared" si="115"/>
        <v>82</v>
      </c>
      <c r="X56" s="14">
        <f t="shared" si="116"/>
        <v>8.5975609756097562</v>
      </c>
      <c r="Y56" s="42" t="s">
        <v>17</v>
      </c>
      <c r="Z56" s="41"/>
      <c r="AA56" s="41"/>
    </row>
    <row r="57" spans="1:27" ht="12.75" x14ac:dyDescent="0.2">
      <c r="A57" s="3" t="s">
        <v>9</v>
      </c>
      <c r="B57" s="3" t="s">
        <v>26</v>
      </c>
      <c r="C57" s="10">
        <v>19</v>
      </c>
      <c r="D57" s="11">
        <f t="shared" si="107"/>
        <v>0.82608695652173914</v>
      </c>
      <c r="E57" s="10">
        <v>0</v>
      </c>
      <c r="F57" s="11">
        <f t="shared" si="108"/>
        <v>0</v>
      </c>
      <c r="G57" s="10">
        <v>4</v>
      </c>
      <c r="H57" s="12">
        <f t="shared" si="109"/>
        <v>0.17391304347826086</v>
      </c>
      <c r="I57" s="13">
        <f t="shared" si="110"/>
        <v>23</v>
      </c>
      <c r="J57" s="14">
        <f t="shared" si="111"/>
        <v>8.4347826086956523</v>
      </c>
      <c r="K57" s="19">
        <f>(SUM(J55:J57)/3)</f>
        <v>6.3541052674221943</v>
      </c>
      <c r="L57" s="20" t="str">
        <f>IF(K57&lt;=3,"Ruim",IF(K57&gt;=7,"Bom","Regular"))</f>
        <v>Regular</v>
      </c>
      <c r="M57" s="20"/>
      <c r="O57" s="3" t="s">
        <v>9</v>
      </c>
      <c r="P57" s="18" t="s">
        <v>99</v>
      </c>
      <c r="Q57" s="10">
        <v>56</v>
      </c>
      <c r="R57" s="11">
        <f t="shared" si="112"/>
        <v>0.66666666666666663</v>
      </c>
      <c r="S57" s="10">
        <v>2</v>
      </c>
      <c r="T57" s="11">
        <f t="shared" si="113"/>
        <v>2.3809523809523808E-2</v>
      </c>
      <c r="U57" s="10">
        <v>26</v>
      </c>
      <c r="V57" s="12">
        <f t="shared" si="114"/>
        <v>0.30952380952380953</v>
      </c>
      <c r="W57" s="13">
        <f t="shared" si="115"/>
        <v>84</v>
      </c>
      <c r="X57" s="14">
        <f t="shared" si="116"/>
        <v>7.0952380952380949</v>
      </c>
      <c r="Y57" s="19">
        <f>(SUM(X55:X57)/3)</f>
        <v>7.2107310034139305</v>
      </c>
      <c r="Z57" s="20" t="str">
        <f>IF(Y57&lt;=3,"Ruim",IF(Y57&gt;=7,"Bom","Regular"))</f>
        <v>Bom</v>
      </c>
      <c r="AA57" s="20"/>
    </row>
    <row r="59" spans="1:27" ht="12.75" x14ac:dyDescent="0.2">
      <c r="A59" s="6" t="s">
        <v>3</v>
      </c>
      <c r="B59" s="9">
        <v>42782</v>
      </c>
      <c r="C59" s="43" t="s">
        <v>4</v>
      </c>
      <c r="D59" s="44"/>
      <c r="E59" s="45" t="s">
        <v>5</v>
      </c>
      <c r="F59" s="44"/>
      <c r="G59" s="46" t="s">
        <v>7</v>
      </c>
      <c r="H59" s="44"/>
      <c r="I59" s="7" t="s">
        <v>10</v>
      </c>
      <c r="J59" s="7" t="s">
        <v>11</v>
      </c>
      <c r="K59" s="40" t="s">
        <v>12</v>
      </c>
      <c r="L59" s="41"/>
      <c r="M59" s="8" t="s">
        <v>13</v>
      </c>
      <c r="O59" s="6" t="s">
        <v>3</v>
      </c>
      <c r="P59" s="9">
        <v>42782</v>
      </c>
      <c r="Q59" s="43" t="s">
        <v>4</v>
      </c>
      <c r="R59" s="44"/>
      <c r="S59" s="45" t="s">
        <v>5</v>
      </c>
      <c r="T59" s="44"/>
      <c r="U59" s="46" t="s">
        <v>7</v>
      </c>
      <c r="V59" s="44"/>
      <c r="W59" s="7" t="s">
        <v>10</v>
      </c>
      <c r="X59" s="7" t="s">
        <v>11</v>
      </c>
      <c r="Y59" s="40" t="s">
        <v>12</v>
      </c>
      <c r="Z59" s="41"/>
      <c r="AA59" s="8" t="s">
        <v>13</v>
      </c>
    </row>
    <row r="60" spans="1:27" ht="12.75" x14ac:dyDescent="0.2">
      <c r="A60" s="3" t="s">
        <v>6</v>
      </c>
      <c r="B60" s="3" t="s">
        <v>101</v>
      </c>
      <c r="C60" s="10">
        <v>42</v>
      </c>
      <c r="D60" s="11">
        <f t="shared" ref="D60:D62" si="117">(C60/I60)</f>
        <v>0.8936170212765957</v>
      </c>
      <c r="E60" s="10">
        <v>4</v>
      </c>
      <c r="F60" s="11">
        <f t="shared" ref="F60:F62" si="118">E60/I60</f>
        <v>8.5106382978723402E-2</v>
      </c>
      <c r="G60" s="10">
        <v>1</v>
      </c>
      <c r="H60" s="12">
        <f t="shared" ref="H60:H62" si="119">G60/I60</f>
        <v>2.1276595744680851E-2</v>
      </c>
      <c r="I60" s="13">
        <f t="shared" ref="I60:I62" si="120">SUM(C60+E60+G60)</f>
        <v>47</v>
      </c>
      <c r="J60" s="14">
        <f t="shared" ref="J60:J62" si="121">((C60*10)+(E60*5)+(G60*1))/I60</f>
        <v>9.3829787234042552</v>
      </c>
      <c r="K60" s="15">
        <f t="shared" ref="K60:L60" si="122">SUM(I60:I62)</f>
        <v>250</v>
      </c>
      <c r="L60" s="14">
        <f t="shared" si="122"/>
        <v>19.835153681347059</v>
      </c>
      <c r="M60" s="17">
        <v>1190</v>
      </c>
      <c r="O60" s="3" t="s">
        <v>6</v>
      </c>
      <c r="P60" s="3" t="s">
        <v>39</v>
      </c>
      <c r="Q60" s="10">
        <v>45</v>
      </c>
      <c r="R60" s="12">
        <f>(Q60/W60)</f>
        <v>0.59210526315789469</v>
      </c>
      <c r="S60" s="10">
        <v>21</v>
      </c>
      <c r="T60" s="11">
        <f t="shared" ref="T60:T62" si="123">S60/W60</f>
        <v>0.27631578947368424</v>
      </c>
      <c r="U60" s="10">
        <v>10</v>
      </c>
      <c r="V60" s="12">
        <f t="shared" ref="V60:V62" si="124">U60/W60</f>
        <v>0.13157894736842105</v>
      </c>
      <c r="W60" s="13">
        <f t="shared" ref="W60:W62" si="125">SUM(Q60+S60+U60)</f>
        <v>76</v>
      </c>
      <c r="X60" s="14">
        <f t="shared" ref="X60:X62" si="126">((Q60*10)+(S60*5)+(U60*1))/W60</f>
        <v>7.4342105263157894</v>
      </c>
      <c r="Y60" s="15">
        <f t="shared" ref="Y60:Z60" si="127">SUM(W60:W62)</f>
        <v>269</v>
      </c>
      <c r="Z60" s="14">
        <f t="shared" si="127"/>
        <v>17.63255318666878</v>
      </c>
      <c r="AA60" s="17">
        <v>371</v>
      </c>
    </row>
    <row r="61" spans="1:27" ht="12.75" x14ac:dyDescent="0.2">
      <c r="A61" s="3" t="s">
        <v>8</v>
      </c>
      <c r="B61" s="3" t="s">
        <v>104</v>
      </c>
      <c r="C61" s="10">
        <v>44</v>
      </c>
      <c r="D61" s="11">
        <f t="shared" si="117"/>
        <v>0.77192982456140347</v>
      </c>
      <c r="E61" s="10">
        <v>11</v>
      </c>
      <c r="F61" s="11">
        <f t="shared" si="118"/>
        <v>0.19298245614035087</v>
      </c>
      <c r="G61" s="10">
        <v>2</v>
      </c>
      <c r="H61" s="12">
        <f t="shared" si="119"/>
        <v>3.5087719298245612E-2</v>
      </c>
      <c r="I61" s="13">
        <f t="shared" si="120"/>
        <v>57</v>
      </c>
      <c r="J61" s="14">
        <f t="shared" si="121"/>
        <v>8.7192982456140342</v>
      </c>
      <c r="K61" s="42" t="s">
        <v>17</v>
      </c>
      <c r="L61" s="41"/>
      <c r="M61" s="41"/>
      <c r="O61" s="3" t="s">
        <v>8</v>
      </c>
      <c r="P61" s="3" t="s">
        <v>136</v>
      </c>
      <c r="Q61" s="10">
        <v>64</v>
      </c>
      <c r="R61" s="12">
        <f t="shared" ref="R61:R62" si="128">Q61/W61</f>
        <v>0.63366336633663367</v>
      </c>
      <c r="S61" s="10">
        <v>4</v>
      </c>
      <c r="T61" s="11">
        <f t="shared" si="123"/>
        <v>3.9603960396039604E-2</v>
      </c>
      <c r="U61" s="10">
        <v>33</v>
      </c>
      <c r="V61" s="12">
        <f t="shared" si="124"/>
        <v>0.32673267326732675</v>
      </c>
      <c r="W61" s="13">
        <f t="shared" si="125"/>
        <v>101</v>
      </c>
      <c r="X61" s="14">
        <f t="shared" si="126"/>
        <v>6.8613861386138613</v>
      </c>
      <c r="Y61" s="42" t="s">
        <v>17</v>
      </c>
      <c r="Z61" s="41"/>
      <c r="AA61" s="41"/>
    </row>
    <row r="62" spans="1:27" ht="12.75" x14ac:dyDescent="0.2">
      <c r="A62" s="3" t="s">
        <v>9</v>
      </c>
      <c r="B62" s="3" t="s">
        <v>105</v>
      </c>
      <c r="C62" s="10">
        <v>11</v>
      </c>
      <c r="D62" s="11">
        <f t="shared" si="117"/>
        <v>7.5342465753424653E-2</v>
      </c>
      <c r="E62" s="10">
        <v>2</v>
      </c>
      <c r="F62" s="11">
        <f t="shared" si="118"/>
        <v>1.3698630136986301E-2</v>
      </c>
      <c r="G62" s="10">
        <v>133</v>
      </c>
      <c r="H62" s="12">
        <f t="shared" si="119"/>
        <v>0.91095890410958902</v>
      </c>
      <c r="I62" s="13">
        <f t="shared" si="120"/>
        <v>146</v>
      </c>
      <c r="J62" s="14">
        <f t="shared" si="121"/>
        <v>1.7328767123287672</v>
      </c>
      <c r="K62" s="19">
        <f>(SUM(J60:J62)/3)</f>
        <v>6.6117178937823526</v>
      </c>
      <c r="L62" s="20" t="str">
        <f>IF(K62&lt;=3,"Ruim",IF(K62&gt;=7,"Bom","Regular"))</f>
        <v>Regular</v>
      </c>
      <c r="M62" s="20"/>
      <c r="O62" s="3" t="s">
        <v>9</v>
      </c>
      <c r="P62" s="3" t="s">
        <v>106</v>
      </c>
      <c r="Q62" s="10">
        <v>23</v>
      </c>
      <c r="R62" s="12">
        <f t="shared" si="128"/>
        <v>0.25</v>
      </c>
      <c r="S62" s="10">
        <v>2</v>
      </c>
      <c r="T62" s="11">
        <f t="shared" si="123"/>
        <v>2.1739130434782608E-2</v>
      </c>
      <c r="U62" s="10">
        <v>67</v>
      </c>
      <c r="V62" s="12">
        <f t="shared" si="124"/>
        <v>0.72826086956521741</v>
      </c>
      <c r="W62" s="13">
        <f t="shared" si="125"/>
        <v>92</v>
      </c>
      <c r="X62" s="14">
        <f t="shared" si="126"/>
        <v>3.3369565217391304</v>
      </c>
      <c r="Y62" s="19">
        <f>(SUM(X60:X62)/3)</f>
        <v>5.8775177288895932</v>
      </c>
      <c r="Z62" s="20" t="str">
        <f>IF(Y62&lt;=3,"Ruim",IF(Y62&gt;=7,"Bom","Regular"))</f>
        <v>Regular</v>
      </c>
      <c r="AA62" s="20"/>
    </row>
    <row r="64" spans="1:27" ht="12.75" x14ac:dyDescent="0.2">
      <c r="A64" s="6" t="s">
        <v>3</v>
      </c>
      <c r="B64" s="9">
        <v>42783</v>
      </c>
      <c r="C64" s="43" t="s">
        <v>4</v>
      </c>
      <c r="D64" s="44"/>
      <c r="E64" s="45" t="s">
        <v>5</v>
      </c>
      <c r="F64" s="44"/>
      <c r="G64" s="46" t="s">
        <v>7</v>
      </c>
      <c r="H64" s="44"/>
      <c r="I64" s="7" t="s">
        <v>10</v>
      </c>
      <c r="J64" s="7" t="s">
        <v>11</v>
      </c>
      <c r="K64" s="40" t="s">
        <v>12</v>
      </c>
      <c r="L64" s="41"/>
      <c r="M64" s="8" t="s">
        <v>13</v>
      </c>
      <c r="O64" s="6" t="s">
        <v>3</v>
      </c>
      <c r="P64" s="9">
        <v>42783</v>
      </c>
      <c r="Q64" s="43" t="s">
        <v>4</v>
      </c>
      <c r="R64" s="44"/>
      <c r="S64" s="45" t="s">
        <v>5</v>
      </c>
      <c r="T64" s="44"/>
      <c r="U64" s="46" t="s">
        <v>7</v>
      </c>
      <c r="V64" s="44"/>
      <c r="W64" s="7" t="s">
        <v>10</v>
      </c>
      <c r="X64" s="7" t="s">
        <v>11</v>
      </c>
      <c r="Y64" s="40" t="s">
        <v>12</v>
      </c>
      <c r="Z64" s="41"/>
      <c r="AA64" s="8" t="s">
        <v>13</v>
      </c>
    </row>
    <row r="65" spans="1:27" ht="12.75" x14ac:dyDescent="0.2">
      <c r="A65" s="3" t="s">
        <v>6</v>
      </c>
      <c r="B65" s="3" t="s">
        <v>100</v>
      </c>
      <c r="C65" s="10">
        <v>28</v>
      </c>
      <c r="D65" s="11">
        <f t="shared" ref="D65:D67" si="129">(C65/I65)</f>
        <v>0.62222222222222223</v>
      </c>
      <c r="E65" s="10">
        <v>14</v>
      </c>
      <c r="F65" s="11">
        <f t="shared" ref="F65:F67" si="130">E65/I65</f>
        <v>0.31111111111111112</v>
      </c>
      <c r="G65" s="10">
        <v>3</v>
      </c>
      <c r="H65" s="12">
        <f t="shared" ref="H65:H67" si="131">G65/I65</f>
        <v>6.6666666666666666E-2</v>
      </c>
      <c r="I65" s="13">
        <f t="shared" ref="I65:I67" si="132">SUM(C65+E65+G65)</f>
        <v>45</v>
      </c>
      <c r="J65" s="14">
        <f t="shared" ref="J65:J67" si="133">((C65*10)+(E65*5)+(G65*1))/I65</f>
        <v>7.8444444444444441</v>
      </c>
      <c r="K65" s="15">
        <f>SUM(I65:I67)</f>
        <v>198</v>
      </c>
      <c r="L65" s="16">
        <f>K65/M65</f>
        <v>0.20864067439409906</v>
      </c>
      <c r="M65" s="17">
        <v>949</v>
      </c>
      <c r="O65" s="3" t="s">
        <v>6</v>
      </c>
      <c r="P65" s="3" t="s">
        <v>40</v>
      </c>
      <c r="Q65" s="10">
        <v>184</v>
      </c>
      <c r="R65" s="11">
        <f t="shared" ref="R65:R67" si="134">(Q65/W65)</f>
        <v>0.87619047619047619</v>
      </c>
      <c r="S65" s="10">
        <v>18</v>
      </c>
      <c r="T65" s="11">
        <f t="shared" ref="T65:T67" si="135">S65/W65</f>
        <v>8.5714285714285715E-2</v>
      </c>
      <c r="U65" s="10">
        <v>8</v>
      </c>
      <c r="V65" s="12">
        <f t="shared" ref="V65:V67" si="136">U65/W65</f>
        <v>3.8095238095238099E-2</v>
      </c>
      <c r="W65" s="13">
        <f t="shared" ref="W65:W67" si="137">SUM(Q65+S65+U65)</f>
        <v>210</v>
      </c>
      <c r="X65" s="14">
        <f t="shared" ref="X65:X67" si="138">((Q65*10)+(S65*5)+(U65*1))/W65</f>
        <v>9.2285714285714278</v>
      </c>
      <c r="Y65" s="15">
        <f>SUM(W65:W67)</f>
        <v>248</v>
      </c>
      <c r="Z65" s="16">
        <f>Y65/AA65</f>
        <v>1.0163934426229508</v>
      </c>
      <c r="AA65" s="17">
        <v>244</v>
      </c>
    </row>
    <row r="66" spans="1:27" ht="12.75" x14ac:dyDescent="0.2">
      <c r="A66" s="3" t="s">
        <v>8</v>
      </c>
      <c r="B66" s="3" t="s">
        <v>124</v>
      </c>
      <c r="C66" s="10">
        <v>111</v>
      </c>
      <c r="D66" s="11">
        <f t="shared" si="129"/>
        <v>0.88800000000000001</v>
      </c>
      <c r="E66" s="10">
        <v>11</v>
      </c>
      <c r="F66" s="11">
        <f t="shared" si="130"/>
        <v>8.7999999999999995E-2</v>
      </c>
      <c r="G66" s="10">
        <v>3</v>
      </c>
      <c r="H66" s="12">
        <f t="shared" si="131"/>
        <v>2.4E-2</v>
      </c>
      <c r="I66" s="13">
        <f t="shared" si="132"/>
        <v>125</v>
      </c>
      <c r="J66" s="14">
        <f t="shared" si="133"/>
        <v>9.3439999999999994</v>
      </c>
      <c r="K66" s="42" t="s">
        <v>17</v>
      </c>
      <c r="L66" s="41"/>
      <c r="M66" s="41"/>
      <c r="O66" s="3" t="s">
        <v>8</v>
      </c>
      <c r="P66" s="3" t="s">
        <v>41</v>
      </c>
      <c r="Q66" s="10">
        <v>28</v>
      </c>
      <c r="R66" s="11">
        <f t="shared" si="134"/>
        <v>0.8</v>
      </c>
      <c r="S66" s="10">
        <v>7</v>
      </c>
      <c r="T66" s="11">
        <f t="shared" si="135"/>
        <v>0.2</v>
      </c>
      <c r="U66" s="10">
        <v>0</v>
      </c>
      <c r="V66" s="12">
        <f t="shared" si="136"/>
        <v>0</v>
      </c>
      <c r="W66" s="13">
        <f t="shared" si="137"/>
        <v>35</v>
      </c>
      <c r="X66" s="14">
        <f t="shared" si="138"/>
        <v>9</v>
      </c>
      <c r="Y66" s="42" t="s">
        <v>17</v>
      </c>
      <c r="Z66" s="41"/>
      <c r="AA66" s="41"/>
    </row>
    <row r="67" spans="1:27" ht="12.75" x14ac:dyDescent="0.2">
      <c r="A67" s="3" t="s">
        <v>9</v>
      </c>
      <c r="B67" s="3" t="s">
        <v>103</v>
      </c>
      <c r="C67" s="10">
        <v>20</v>
      </c>
      <c r="D67" s="11">
        <f t="shared" si="129"/>
        <v>0.7142857142857143</v>
      </c>
      <c r="E67" s="10">
        <v>8</v>
      </c>
      <c r="F67" s="11">
        <f t="shared" si="130"/>
        <v>0.2857142857142857</v>
      </c>
      <c r="G67" s="10">
        <v>0</v>
      </c>
      <c r="H67" s="12">
        <f t="shared" si="131"/>
        <v>0</v>
      </c>
      <c r="I67" s="13">
        <f t="shared" si="132"/>
        <v>28</v>
      </c>
      <c r="J67" s="14">
        <f t="shared" si="133"/>
        <v>8.5714285714285712</v>
      </c>
      <c r="K67" s="19">
        <f>(SUM(J65:J67)/3)</f>
        <v>8.5866243386243379</v>
      </c>
      <c r="L67" s="20" t="str">
        <f>IF(K67&lt;=3,"Ruim",IF(K67&gt;=7,"Bom","Regular"))</f>
        <v>Bom</v>
      </c>
      <c r="M67" s="20"/>
      <c r="O67" s="3" t="s">
        <v>9</v>
      </c>
      <c r="P67" s="3" t="s">
        <v>70</v>
      </c>
      <c r="Q67" s="10">
        <v>2</v>
      </c>
      <c r="R67" s="11">
        <f t="shared" si="134"/>
        <v>0.66666666666666663</v>
      </c>
      <c r="S67" s="10">
        <v>0</v>
      </c>
      <c r="T67" s="11">
        <f t="shared" si="135"/>
        <v>0</v>
      </c>
      <c r="U67" s="10">
        <v>1</v>
      </c>
      <c r="V67" s="12">
        <f t="shared" si="136"/>
        <v>0.33333333333333331</v>
      </c>
      <c r="W67" s="13">
        <f t="shared" si="137"/>
        <v>3</v>
      </c>
      <c r="X67" s="14">
        <f t="shared" si="138"/>
        <v>7</v>
      </c>
      <c r="Y67" s="19">
        <f>(SUM(X65:X67)/3)</f>
        <v>8.4095238095238098</v>
      </c>
      <c r="Z67" s="20" t="str">
        <f>IF(Y67&lt;=3,"Ruim",IF(Y67&gt;=7,"Bom","Regular"))</f>
        <v>Bom</v>
      </c>
      <c r="AA67" s="20"/>
    </row>
    <row r="68" spans="1:27" ht="12.75" x14ac:dyDescent="0.2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</row>
    <row r="69" spans="1:27" ht="12.75" x14ac:dyDescent="0.2">
      <c r="A69" s="6" t="s">
        <v>3</v>
      </c>
      <c r="B69" s="9">
        <v>42786</v>
      </c>
      <c r="C69" s="43" t="s">
        <v>4</v>
      </c>
      <c r="D69" s="44"/>
      <c r="E69" s="45" t="s">
        <v>5</v>
      </c>
      <c r="F69" s="44"/>
      <c r="G69" s="46" t="s">
        <v>7</v>
      </c>
      <c r="H69" s="44"/>
      <c r="I69" s="7" t="s">
        <v>10</v>
      </c>
      <c r="J69" s="7" t="s">
        <v>11</v>
      </c>
      <c r="K69" s="40" t="s">
        <v>12</v>
      </c>
      <c r="L69" s="41"/>
      <c r="M69" s="8" t="s">
        <v>13</v>
      </c>
      <c r="O69" s="6" t="s">
        <v>3</v>
      </c>
      <c r="P69" s="9">
        <v>42786</v>
      </c>
      <c r="Q69" s="43" t="s">
        <v>4</v>
      </c>
      <c r="R69" s="44"/>
      <c r="S69" s="45" t="s">
        <v>5</v>
      </c>
      <c r="T69" s="44"/>
      <c r="U69" s="46" t="s">
        <v>7</v>
      </c>
      <c r="V69" s="44"/>
      <c r="W69" s="7" t="s">
        <v>10</v>
      </c>
      <c r="X69" s="7" t="s">
        <v>11</v>
      </c>
      <c r="Y69" s="40" t="s">
        <v>12</v>
      </c>
      <c r="Z69" s="41"/>
      <c r="AA69" s="8" t="s">
        <v>13</v>
      </c>
    </row>
    <row r="70" spans="1:27" ht="12.75" x14ac:dyDescent="0.2">
      <c r="A70" s="3" t="s">
        <v>6</v>
      </c>
      <c r="B70" s="3" t="s">
        <v>43</v>
      </c>
      <c r="C70" s="10">
        <v>20</v>
      </c>
      <c r="D70" s="11">
        <f t="shared" ref="D70:D72" si="139">(C70/I70)</f>
        <v>0.48780487804878048</v>
      </c>
      <c r="E70" s="10">
        <v>16</v>
      </c>
      <c r="F70" s="11">
        <f t="shared" ref="F70:F72" si="140">E70/I70</f>
        <v>0.3902439024390244</v>
      </c>
      <c r="G70" s="10">
        <v>5</v>
      </c>
      <c r="H70" s="12">
        <f t="shared" ref="H70:H72" si="141">G70/I70</f>
        <v>0.12195121951219512</v>
      </c>
      <c r="I70" s="13">
        <f t="shared" ref="I70:I72" si="142">SUM(C70+E70+G70)</f>
        <v>41</v>
      </c>
      <c r="J70" s="14">
        <f t="shared" ref="J70:J72" si="143">((C70*10)+(E70*5)+(G70*1))/I70</f>
        <v>6.9512195121951219</v>
      </c>
      <c r="K70" s="15">
        <f>SUM(I70:I72)</f>
        <v>138</v>
      </c>
      <c r="L70" s="16">
        <f>K70/M70</f>
        <v>8.5661080074487903E-2</v>
      </c>
      <c r="M70" s="17">
        <v>1611</v>
      </c>
      <c r="O70" s="3" t="s">
        <v>6</v>
      </c>
      <c r="P70" s="18" t="s">
        <v>47</v>
      </c>
      <c r="Q70" s="10">
        <v>46</v>
      </c>
      <c r="R70" s="11">
        <f t="shared" ref="R70:R72" si="144">(Q70/W70)</f>
        <v>0.52873563218390807</v>
      </c>
      <c r="S70" s="10">
        <v>31</v>
      </c>
      <c r="T70" s="11">
        <f t="shared" ref="T70:T72" si="145">S70/W70</f>
        <v>0.35632183908045978</v>
      </c>
      <c r="U70" s="10">
        <v>10</v>
      </c>
      <c r="V70" s="12">
        <f t="shared" ref="V70:V72" si="146">U70/W70</f>
        <v>0.11494252873563218</v>
      </c>
      <c r="W70" s="13">
        <f t="shared" ref="W70:W72" si="147">SUM(Q70+S70+U70)</f>
        <v>87</v>
      </c>
      <c r="X70" s="14">
        <f t="shared" ref="X70:X72" si="148">((Q70*10)+(S70*5)+(U70*1))/W70</f>
        <v>7.1839080459770113</v>
      </c>
      <c r="Y70" s="15">
        <f t="shared" ref="Y70:Z70" si="149">SUM(W70:W72)</f>
        <v>267</v>
      </c>
      <c r="Z70" s="14">
        <f t="shared" si="149"/>
        <v>17.943927838159098</v>
      </c>
      <c r="AA70" s="17">
        <v>820</v>
      </c>
    </row>
    <row r="71" spans="1:27" ht="12.75" x14ac:dyDescent="0.2">
      <c r="A71" s="3" t="s">
        <v>8</v>
      </c>
      <c r="B71" s="3" t="s">
        <v>24</v>
      </c>
      <c r="C71" s="10">
        <v>35</v>
      </c>
      <c r="D71" s="11">
        <f t="shared" si="139"/>
        <v>0.50724637681159424</v>
      </c>
      <c r="E71" s="10">
        <v>22</v>
      </c>
      <c r="F71" s="11">
        <f t="shared" si="140"/>
        <v>0.3188405797101449</v>
      </c>
      <c r="G71" s="10">
        <v>12</v>
      </c>
      <c r="H71" s="12">
        <f t="shared" si="141"/>
        <v>0.17391304347826086</v>
      </c>
      <c r="I71" s="13">
        <f t="shared" si="142"/>
        <v>69</v>
      </c>
      <c r="J71" s="14">
        <f t="shared" si="143"/>
        <v>6.8405797101449277</v>
      </c>
      <c r="K71" s="42" t="s">
        <v>17</v>
      </c>
      <c r="L71" s="41"/>
      <c r="M71" s="41"/>
      <c r="O71" s="3" t="s">
        <v>8</v>
      </c>
      <c r="P71" s="18" t="s">
        <v>49</v>
      </c>
      <c r="Q71" s="10">
        <v>19</v>
      </c>
      <c r="R71" s="11">
        <f t="shared" si="144"/>
        <v>0.20212765957446807</v>
      </c>
      <c r="S71" s="10">
        <v>59</v>
      </c>
      <c r="T71" s="11">
        <f t="shared" si="145"/>
        <v>0.62765957446808507</v>
      </c>
      <c r="U71" s="10">
        <v>16</v>
      </c>
      <c r="V71" s="12">
        <f t="shared" si="146"/>
        <v>0.1702127659574468</v>
      </c>
      <c r="W71" s="13">
        <f t="shared" si="147"/>
        <v>94</v>
      </c>
      <c r="X71" s="14">
        <f t="shared" si="148"/>
        <v>5.3297872340425529</v>
      </c>
      <c r="Y71" s="42" t="s">
        <v>17</v>
      </c>
      <c r="Z71" s="41"/>
      <c r="AA71" s="41"/>
    </row>
    <row r="72" spans="1:27" ht="12.75" x14ac:dyDescent="0.2">
      <c r="A72" s="3" t="s">
        <v>9</v>
      </c>
      <c r="B72" s="3" t="s">
        <v>121</v>
      </c>
      <c r="C72" s="10">
        <v>17</v>
      </c>
      <c r="D72" s="11">
        <f t="shared" si="139"/>
        <v>0.6071428571428571</v>
      </c>
      <c r="E72" s="10">
        <v>2</v>
      </c>
      <c r="F72" s="11">
        <f t="shared" si="140"/>
        <v>7.1428571428571425E-2</v>
      </c>
      <c r="G72" s="10">
        <v>9</v>
      </c>
      <c r="H72" s="12">
        <f t="shared" si="141"/>
        <v>0.32142857142857145</v>
      </c>
      <c r="I72" s="13">
        <f t="shared" si="142"/>
        <v>28</v>
      </c>
      <c r="J72" s="14">
        <f t="shared" si="143"/>
        <v>6.75</v>
      </c>
      <c r="K72" s="19">
        <f>(SUM(J70:J72)/3)</f>
        <v>6.8472664074466829</v>
      </c>
      <c r="L72" s="20" t="str">
        <f>IF(K72&lt;=3,"Ruim",IF(K72&gt;=7,"Bom","Regular"))</f>
        <v>Regular</v>
      </c>
      <c r="M72" s="20"/>
      <c r="O72" s="3" t="s">
        <v>9</v>
      </c>
      <c r="P72" s="18" t="s">
        <v>51</v>
      </c>
      <c r="Q72" s="10">
        <v>33</v>
      </c>
      <c r="R72" s="11">
        <f t="shared" si="144"/>
        <v>0.38372093023255816</v>
      </c>
      <c r="S72" s="10">
        <v>21</v>
      </c>
      <c r="T72" s="11">
        <f t="shared" si="145"/>
        <v>0.2441860465116279</v>
      </c>
      <c r="U72" s="10">
        <v>32</v>
      </c>
      <c r="V72" s="12">
        <f t="shared" si="146"/>
        <v>0.37209302325581395</v>
      </c>
      <c r="W72" s="13">
        <f t="shared" si="147"/>
        <v>86</v>
      </c>
      <c r="X72" s="14">
        <f t="shared" si="148"/>
        <v>5.4302325581395348</v>
      </c>
      <c r="Y72" s="19">
        <f>(SUM(X70:X72)/3)</f>
        <v>5.981309279386366</v>
      </c>
      <c r="Z72" s="20" t="str">
        <f>IF(Y72&lt;=3,"Ruim",IF(Y72&gt;=7,"Bom","Regular"))</f>
        <v>Regular</v>
      </c>
      <c r="AA72" s="20"/>
    </row>
    <row r="74" spans="1:27" ht="12.75" x14ac:dyDescent="0.2">
      <c r="A74" s="6" t="s">
        <v>3</v>
      </c>
      <c r="B74" s="9">
        <v>42787</v>
      </c>
      <c r="C74" s="43" t="s">
        <v>4</v>
      </c>
      <c r="D74" s="44"/>
      <c r="E74" s="45" t="s">
        <v>5</v>
      </c>
      <c r="F74" s="44"/>
      <c r="G74" s="46" t="s">
        <v>7</v>
      </c>
      <c r="H74" s="44"/>
      <c r="I74" s="7" t="s">
        <v>10</v>
      </c>
      <c r="J74" s="7" t="s">
        <v>11</v>
      </c>
      <c r="K74" s="40" t="s">
        <v>12</v>
      </c>
      <c r="L74" s="41"/>
      <c r="M74" s="8" t="s">
        <v>13</v>
      </c>
      <c r="O74" s="6" t="s">
        <v>3</v>
      </c>
      <c r="P74" s="9">
        <v>42787</v>
      </c>
      <c r="Q74" s="43" t="s">
        <v>4</v>
      </c>
      <c r="R74" s="44"/>
      <c r="S74" s="45" t="s">
        <v>5</v>
      </c>
      <c r="T74" s="44"/>
      <c r="U74" s="46" t="s">
        <v>7</v>
      </c>
      <c r="V74" s="44"/>
      <c r="W74" s="7" t="s">
        <v>10</v>
      </c>
      <c r="X74" s="7" t="s">
        <v>11</v>
      </c>
      <c r="Y74" s="40" t="s">
        <v>12</v>
      </c>
      <c r="Z74" s="41"/>
      <c r="AA74" s="8" t="s">
        <v>13</v>
      </c>
    </row>
    <row r="75" spans="1:27" ht="12.75" x14ac:dyDescent="0.2">
      <c r="A75" s="3" t="s">
        <v>6</v>
      </c>
      <c r="B75" s="3" t="s">
        <v>15</v>
      </c>
      <c r="C75" s="10">
        <v>30</v>
      </c>
      <c r="D75" s="11">
        <f t="shared" ref="D75:D77" si="150">(C75/I75)</f>
        <v>0.55555555555555558</v>
      </c>
      <c r="E75" s="10">
        <v>22</v>
      </c>
      <c r="F75" s="11">
        <f t="shared" ref="F75:F77" si="151">E75/I75</f>
        <v>0.40740740740740738</v>
      </c>
      <c r="G75" s="10">
        <v>2</v>
      </c>
      <c r="H75" s="12">
        <f t="shared" ref="H75:H77" si="152">G75/I75</f>
        <v>3.7037037037037035E-2</v>
      </c>
      <c r="I75" s="13">
        <f t="shared" ref="I75:I77" si="153">SUM(C75+E75+G75)</f>
        <v>54</v>
      </c>
      <c r="J75" s="14">
        <f t="shared" ref="J75:J77" si="154">((C75*10)+(E75*5)+(G75*1))/I75</f>
        <v>7.6296296296296298</v>
      </c>
      <c r="K75" s="15">
        <f>SUM(I75:I77)</f>
        <v>111</v>
      </c>
      <c r="L75" s="16">
        <f>K75/M75</f>
        <v>6.5179095713446863E-2</v>
      </c>
      <c r="M75" s="17">
        <v>1703</v>
      </c>
      <c r="O75" s="3" t="s">
        <v>6</v>
      </c>
      <c r="P75" s="3" t="s">
        <v>53</v>
      </c>
      <c r="Q75" s="10">
        <v>31</v>
      </c>
      <c r="R75" s="11">
        <f t="shared" ref="R75:R77" si="155">(Q75/W75)</f>
        <v>0.60784313725490191</v>
      </c>
      <c r="S75" s="10">
        <v>19</v>
      </c>
      <c r="T75" s="11">
        <f t="shared" ref="T75:T77" si="156">S75/W75</f>
        <v>0.37254901960784315</v>
      </c>
      <c r="U75" s="10">
        <v>1</v>
      </c>
      <c r="V75" s="12">
        <f t="shared" ref="V75:V77" si="157">U75/W75</f>
        <v>1.9607843137254902E-2</v>
      </c>
      <c r="W75" s="13">
        <f t="shared" ref="W75:W77" si="158">SUM(Q75+S75+U75)</f>
        <v>51</v>
      </c>
      <c r="X75" s="14">
        <f t="shared" ref="X75:X77" si="159">((Q75*10)+(S75*5)+(U75*1))/W75</f>
        <v>7.9607843137254903</v>
      </c>
      <c r="Y75" s="15">
        <f t="shared" ref="Y75:Z75" si="160">SUM(W75:W77)</f>
        <v>114</v>
      </c>
      <c r="Z75" s="14">
        <f t="shared" si="160"/>
        <v>17.223604826546001</v>
      </c>
      <c r="AA75" s="17">
        <v>814</v>
      </c>
    </row>
    <row r="76" spans="1:27" ht="12.75" x14ac:dyDescent="0.2">
      <c r="A76" s="3" t="s">
        <v>8</v>
      </c>
      <c r="B76" s="3" t="s">
        <v>68</v>
      </c>
      <c r="C76" s="10">
        <v>14</v>
      </c>
      <c r="D76" s="11">
        <f t="shared" si="150"/>
        <v>0.2857142857142857</v>
      </c>
      <c r="E76" s="10">
        <v>9</v>
      </c>
      <c r="F76" s="11">
        <f t="shared" si="151"/>
        <v>0.18367346938775511</v>
      </c>
      <c r="G76" s="10">
        <v>26</v>
      </c>
      <c r="H76" s="12">
        <f t="shared" si="152"/>
        <v>0.53061224489795922</v>
      </c>
      <c r="I76" s="13">
        <f t="shared" si="153"/>
        <v>49</v>
      </c>
      <c r="J76" s="14">
        <f t="shared" si="154"/>
        <v>4.3061224489795915</v>
      </c>
      <c r="K76" s="42" t="s">
        <v>17</v>
      </c>
      <c r="L76" s="41"/>
      <c r="M76" s="41"/>
      <c r="O76" s="3" t="s">
        <v>8</v>
      </c>
      <c r="P76" s="3" t="s">
        <v>31</v>
      </c>
      <c r="Q76" s="10">
        <v>18</v>
      </c>
      <c r="R76" s="11">
        <f t="shared" si="155"/>
        <v>0.46153846153846156</v>
      </c>
      <c r="S76" s="10">
        <v>10</v>
      </c>
      <c r="T76" s="11">
        <f t="shared" si="156"/>
        <v>0.25641025641025639</v>
      </c>
      <c r="U76" s="10">
        <v>11</v>
      </c>
      <c r="V76" s="12">
        <f t="shared" si="157"/>
        <v>0.28205128205128205</v>
      </c>
      <c r="W76" s="13">
        <f t="shared" si="158"/>
        <v>39</v>
      </c>
      <c r="X76" s="14">
        <f t="shared" si="159"/>
        <v>6.1794871794871797</v>
      </c>
      <c r="Y76" s="42" t="s">
        <v>17</v>
      </c>
      <c r="Z76" s="41"/>
      <c r="AA76" s="41"/>
    </row>
    <row r="77" spans="1:27" ht="12.75" x14ac:dyDescent="0.2">
      <c r="A77" s="3" t="s">
        <v>9</v>
      </c>
      <c r="B77" s="3" t="s">
        <v>56</v>
      </c>
      <c r="C77" s="10">
        <v>4</v>
      </c>
      <c r="D77" s="11">
        <f t="shared" si="150"/>
        <v>0.5</v>
      </c>
      <c r="E77" s="10">
        <v>3</v>
      </c>
      <c r="F77" s="11">
        <f t="shared" si="151"/>
        <v>0.375</v>
      </c>
      <c r="G77" s="10">
        <v>1</v>
      </c>
      <c r="H77" s="12">
        <f t="shared" si="152"/>
        <v>0.125</v>
      </c>
      <c r="I77" s="13">
        <f t="shared" si="153"/>
        <v>8</v>
      </c>
      <c r="J77" s="14">
        <f t="shared" si="154"/>
        <v>7</v>
      </c>
      <c r="K77" s="19">
        <f>(SUM(J75:J77)/3)</f>
        <v>6.3119173595364062</v>
      </c>
      <c r="L77" s="20" t="str">
        <f>IF(K77&lt;=3,"Ruim",IF(K77&gt;=7,"Bom","Regular"))</f>
        <v>Regular</v>
      </c>
      <c r="M77" s="20"/>
      <c r="O77" s="3" t="s">
        <v>9</v>
      </c>
      <c r="P77" s="3" t="s">
        <v>57</v>
      </c>
      <c r="Q77" s="10">
        <v>2</v>
      </c>
      <c r="R77" s="11">
        <f t="shared" si="155"/>
        <v>8.3333333333333329E-2</v>
      </c>
      <c r="S77" s="10">
        <v>8</v>
      </c>
      <c r="T77" s="11">
        <f t="shared" si="156"/>
        <v>0.33333333333333331</v>
      </c>
      <c r="U77" s="10">
        <v>14</v>
      </c>
      <c r="V77" s="12">
        <f t="shared" si="157"/>
        <v>0.58333333333333337</v>
      </c>
      <c r="W77" s="13">
        <f t="shared" si="158"/>
        <v>24</v>
      </c>
      <c r="X77" s="14">
        <f t="shared" si="159"/>
        <v>3.0833333333333335</v>
      </c>
      <c r="Y77" s="19">
        <f>(SUM(X75:X77)/3)</f>
        <v>5.7412016088486668</v>
      </c>
      <c r="Z77" s="20" t="str">
        <f>IF(Y77&lt;=3,"Ruim",IF(Y77&gt;=7,"Bom","Regular"))</f>
        <v>Regular</v>
      </c>
      <c r="AA77" s="20"/>
    </row>
    <row r="79" spans="1:27" ht="12.75" x14ac:dyDescent="0.2">
      <c r="A79" s="6" t="s">
        <v>3</v>
      </c>
      <c r="B79" s="9">
        <v>42788</v>
      </c>
      <c r="C79" s="43" t="s">
        <v>4</v>
      </c>
      <c r="D79" s="44"/>
      <c r="E79" s="45" t="s">
        <v>5</v>
      </c>
      <c r="F79" s="44"/>
      <c r="G79" s="46" t="s">
        <v>7</v>
      </c>
      <c r="H79" s="44"/>
      <c r="I79" s="7" t="s">
        <v>10</v>
      </c>
      <c r="J79" s="7" t="s">
        <v>11</v>
      </c>
      <c r="K79" s="40" t="s">
        <v>12</v>
      </c>
      <c r="L79" s="41"/>
      <c r="M79" s="8" t="s">
        <v>13</v>
      </c>
      <c r="O79" s="6" t="s">
        <v>3</v>
      </c>
      <c r="P79" s="9">
        <v>42788</v>
      </c>
      <c r="Q79" s="43" t="s">
        <v>4</v>
      </c>
      <c r="R79" s="44"/>
      <c r="S79" s="45" t="s">
        <v>5</v>
      </c>
      <c r="T79" s="44"/>
      <c r="U79" s="46" t="s">
        <v>7</v>
      </c>
      <c r="V79" s="44"/>
      <c r="W79" s="7" t="s">
        <v>10</v>
      </c>
      <c r="X79" s="7" t="s">
        <v>11</v>
      </c>
      <c r="Y79" s="40" t="s">
        <v>12</v>
      </c>
      <c r="Z79" s="41"/>
      <c r="AA79" s="8" t="s">
        <v>13</v>
      </c>
    </row>
    <row r="80" spans="1:27" ht="12.75" x14ac:dyDescent="0.2">
      <c r="A80" s="3" t="s">
        <v>6</v>
      </c>
      <c r="B80" s="3" t="s">
        <v>29</v>
      </c>
      <c r="C80" s="10">
        <v>30</v>
      </c>
      <c r="D80" s="11">
        <f t="shared" ref="D80:D82" si="161">(C80/I80)</f>
        <v>0.63829787234042556</v>
      </c>
      <c r="E80" s="10">
        <v>12</v>
      </c>
      <c r="F80" s="11">
        <f t="shared" ref="F80:F82" si="162">E80/I80</f>
        <v>0.25531914893617019</v>
      </c>
      <c r="G80" s="10">
        <v>5</v>
      </c>
      <c r="H80" s="12">
        <f t="shared" ref="H80:H82" si="163">G80/I80</f>
        <v>0.10638297872340426</v>
      </c>
      <c r="I80" s="13">
        <f t="shared" ref="I80:I82" si="164">SUM(C80+E80+G80)</f>
        <v>47</v>
      </c>
      <c r="J80" s="14">
        <f t="shared" ref="J80:J82" si="165">((C80*10)+(E80*5)+(G80*1))/I80</f>
        <v>7.7659574468085104</v>
      </c>
      <c r="K80" s="15">
        <f>SUM(I80:I82)</f>
        <v>67</v>
      </c>
      <c r="L80" s="16">
        <f>K80/M80</f>
        <v>4.2431918936035463E-2</v>
      </c>
      <c r="M80" s="17">
        <v>1579</v>
      </c>
      <c r="O80" s="3" t="s">
        <v>6</v>
      </c>
      <c r="P80" s="3" t="s">
        <v>100</v>
      </c>
      <c r="Q80" s="10">
        <v>34</v>
      </c>
      <c r="R80" s="11">
        <f t="shared" ref="R80:R82" si="166">(Q80/W80)</f>
        <v>0.75555555555555554</v>
      </c>
      <c r="S80" s="10">
        <v>8</v>
      </c>
      <c r="T80" s="11">
        <f t="shared" ref="T80:T82" si="167">S80/W80</f>
        <v>0.17777777777777778</v>
      </c>
      <c r="U80" s="10">
        <v>3</v>
      </c>
      <c r="V80" s="12">
        <f t="shared" ref="V80:V82" si="168">U80/W80</f>
        <v>6.6666666666666666E-2</v>
      </c>
      <c r="W80" s="13">
        <f t="shared" ref="W80:W82" si="169">SUM(Q80+S80+U80)</f>
        <v>45</v>
      </c>
      <c r="X80" s="14">
        <f t="shared" ref="X80:X82" si="170">((Q80*10)+(S80*5)+(U80*1))/W80</f>
        <v>8.5111111111111111</v>
      </c>
      <c r="Y80" s="15">
        <f t="shared" ref="Y80:Z80" si="171">SUM(W80:W82)</f>
        <v>123</v>
      </c>
      <c r="Z80" s="14">
        <f t="shared" si="171"/>
        <v>22.838979963570129</v>
      </c>
      <c r="AA80" s="17">
        <v>822</v>
      </c>
    </row>
    <row r="81" spans="1:27" ht="12.75" x14ac:dyDescent="0.2">
      <c r="A81" s="3" t="s">
        <v>8</v>
      </c>
      <c r="B81" s="3" t="s">
        <v>62</v>
      </c>
      <c r="C81" s="10">
        <v>1</v>
      </c>
      <c r="D81" s="11">
        <f t="shared" si="161"/>
        <v>0.2</v>
      </c>
      <c r="E81" s="10">
        <v>2</v>
      </c>
      <c r="F81" s="11">
        <f t="shared" si="162"/>
        <v>0.4</v>
      </c>
      <c r="G81" s="10">
        <v>2</v>
      </c>
      <c r="H81" s="12">
        <f t="shared" si="163"/>
        <v>0.4</v>
      </c>
      <c r="I81" s="13">
        <f t="shared" si="164"/>
        <v>5</v>
      </c>
      <c r="J81" s="14">
        <f t="shared" si="165"/>
        <v>4.4000000000000004</v>
      </c>
      <c r="K81" s="42" t="s">
        <v>17</v>
      </c>
      <c r="L81" s="41"/>
      <c r="M81" s="41"/>
      <c r="O81" s="3" t="s">
        <v>8</v>
      </c>
      <c r="P81" s="3" t="s">
        <v>23</v>
      </c>
      <c r="Q81" s="10">
        <v>30</v>
      </c>
      <c r="R81" s="11">
        <f t="shared" si="166"/>
        <v>0.49180327868852458</v>
      </c>
      <c r="S81" s="10">
        <v>29</v>
      </c>
      <c r="T81" s="11">
        <f t="shared" si="167"/>
        <v>0.47540983606557374</v>
      </c>
      <c r="U81" s="10">
        <v>2</v>
      </c>
      <c r="V81" s="12">
        <f t="shared" si="168"/>
        <v>3.2786885245901641E-2</v>
      </c>
      <c r="W81" s="13">
        <f t="shared" si="169"/>
        <v>61</v>
      </c>
      <c r="X81" s="14">
        <f t="shared" si="170"/>
        <v>7.3278688524590168</v>
      </c>
      <c r="Y81" s="42" t="s">
        <v>17</v>
      </c>
      <c r="Z81" s="41"/>
      <c r="AA81" s="41"/>
    </row>
    <row r="82" spans="1:27" ht="12.75" x14ac:dyDescent="0.2">
      <c r="A82" s="3" t="s">
        <v>9</v>
      </c>
      <c r="B82" s="3" t="s">
        <v>63</v>
      </c>
      <c r="C82" s="10">
        <v>4</v>
      </c>
      <c r="D82" s="11">
        <f t="shared" si="161"/>
        <v>0.26666666666666666</v>
      </c>
      <c r="E82" s="10">
        <v>11</v>
      </c>
      <c r="F82" s="11">
        <f t="shared" si="162"/>
        <v>0.73333333333333328</v>
      </c>
      <c r="G82" s="10">
        <v>0</v>
      </c>
      <c r="H82" s="12">
        <f t="shared" si="163"/>
        <v>0</v>
      </c>
      <c r="I82" s="13">
        <f t="shared" si="164"/>
        <v>15</v>
      </c>
      <c r="J82" s="14">
        <f t="shared" si="165"/>
        <v>6.333333333333333</v>
      </c>
      <c r="K82" s="19">
        <f>(SUM(J80:J82)/3)</f>
        <v>6.1664302600472816</v>
      </c>
      <c r="L82" s="20" t="str">
        <f>IF(K82&lt;=3,"Ruim",IF(K82&gt;=7,"Bom","Regular"))</f>
        <v>Regular</v>
      </c>
      <c r="M82" s="20"/>
      <c r="O82" s="3" t="s">
        <v>9</v>
      </c>
      <c r="P82" s="3" t="s">
        <v>37</v>
      </c>
      <c r="Q82" s="10">
        <v>10</v>
      </c>
      <c r="R82" s="11">
        <f t="shared" si="166"/>
        <v>0.58823529411764708</v>
      </c>
      <c r="S82" s="10">
        <v>3</v>
      </c>
      <c r="T82" s="11">
        <f t="shared" si="167"/>
        <v>0.17647058823529413</v>
      </c>
      <c r="U82" s="10">
        <v>4</v>
      </c>
      <c r="V82" s="12">
        <f t="shared" si="168"/>
        <v>0.23529411764705882</v>
      </c>
      <c r="W82" s="13">
        <f t="shared" si="169"/>
        <v>17</v>
      </c>
      <c r="X82" s="14">
        <f t="shared" si="170"/>
        <v>7</v>
      </c>
      <c r="Y82" s="19">
        <f>(SUM(X80:X82)/3)</f>
        <v>7.6129933211900429</v>
      </c>
      <c r="Z82" s="20" t="str">
        <f>IF(Y82&lt;=3,"Ruim",IF(Y82&gt;=7,"Bom","Regular"))</f>
        <v>Bom</v>
      </c>
      <c r="AA82" s="20"/>
    </row>
    <row r="84" spans="1:27" ht="12.75" x14ac:dyDescent="0.2">
      <c r="A84" s="6" t="s">
        <v>3</v>
      </c>
      <c r="B84" s="9">
        <v>42789</v>
      </c>
      <c r="C84" s="43" t="s">
        <v>4</v>
      </c>
      <c r="D84" s="44"/>
      <c r="E84" s="45" t="s">
        <v>5</v>
      </c>
      <c r="F84" s="44"/>
      <c r="G84" s="46" t="s">
        <v>7</v>
      </c>
      <c r="H84" s="44"/>
      <c r="I84" s="7" t="s">
        <v>10</v>
      </c>
      <c r="J84" s="7" t="s">
        <v>11</v>
      </c>
      <c r="K84" s="40" t="s">
        <v>12</v>
      </c>
      <c r="L84" s="41"/>
      <c r="M84" s="8" t="s">
        <v>13</v>
      </c>
      <c r="O84" s="6" t="s">
        <v>3</v>
      </c>
      <c r="P84" s="9">
        <v>42789</v>
      </c>
      <c r="Q84" s="43" t="s">
        <v>4</v>
      </c>
      <c r="R84" s="44"/>
      <c r="S84" s="45" t="s">
        <v>5</v>
      </c>
      <c r="T84" s="44"/>
      <c r="U84" s="46" t="s">
        <v>7</v>
      </c>
      <c r="V84" s="44"/>
      <c r="W84" s="7" t="s">
        <v>10</v>
      </c>
      <c r="X84" s="7" t="s">
        <v>11</v>
      </c>
      <c r="Y84" s="40" t="s">
        <v>12</v>
      </c>
      <c r="Z84" s="41"/>
      <c r="AA84" s="8" t="s">
        <v>13</v>
      </c>
    </row>
    <row r="85" spans="1:27" ht="12.75" x14ac:dyDescent="0.2">
      <c r="A85" s="3" t="s">
        <v>6</v>
      </c>
      <c r="B85" s="3" t="s">
        <v>111</v>
      </c>
      <c r="C85" s="10">
        <v>10</v>
      </c>
      <c r="D85" s="11">
        <f t="shared" ref="D85:D87" si="172">(C85/I85)</f>
        <v>0.52631578947368418</v>
      </c>
      <c r="E85" s="10">
        <v>8</v>
      </c>
      <c r="F85" s="11">
        <f t="shared" ref="F85:F87" si="173">E85/I85</f>
        <v>0.42105263157894735</v>
      </c>
      <c r="G85" s="10">
        <v>1</v>
      </c>
      <c r="H85" s="12">
        <f t="shared" ref="H85:H87" si="174">G85/I85</f>
        <v>5.2631578947368418E-2</v>
      </c>
      <c r="I85" s="13">
        <f t="shared" ref="I85:I87" si="175">SUM(C85+E85+G85)</f>
        <v>19</v>
      </c>
      <c r="J85" s="14">
        <f t="shared" ref="J85:J87" si="176">((C85*10)+(E85*5)+(G85*1))/I85</f>
        <v>7.4210526315789478</v>
      </c>
      <c r="K85" s="15">
        <f>SUM(I85:I87)</f>
        <v>53</v>
      </c>
      <c r="L85" s="16">
        <f>K85/M85</f>
        <v>4.7877145438121049E-2</v>
      </c>
      <c r="M85" s="17">
        <v>1107</v>
      </c>
      <c r="O85" s="3" t="s">
        <v>6</v>
      </c>
      <c r="P85" s="3" t="s">
        <v>138</v>
      </c>
      <c r="Q85" s="10">
        <v>85</v>
      </c>
      <c r="R85" s="11">
        <f t="shared" ref="R85:R87" si="177">(Q85/W85)</f>
        <v>0.9550561797752809</v>
      </c>
      <c r="S85" s="10">
        <v>4</v>
      </c>
      <c r="T85" s="11">
        <v>0.26</v>
      </c>
      <c r="U85" s="10">
        <v>0</v>
      </c>
      <c r="V85" s="12">
        <f t="shared" ref="V85:V87" si="178">U85/W85</f>
        <v>0</v>
      </c>
      <c r="W85" s="13">
        <f t="shared" ref="W85:W87" si="179">SUM(Q85+S85+U85)</f>
        <v>89</v>
      </c>
      <c r="X85" s="14">
        <f t="shared" ref="X85:X87" si="180">((Q85*10)+(S85*5)+(U85*1))/W85</f>
        <v>9.7752808988764048</v>
      </c>
      <c r="Y85" s="15">
        <f t="shared" ref="Y85:Z85" si="181">SUM(W85:W87)</f>
        <v>145</v>
      </c>
      <c r="Z85" s="14">
        <f t="shared" si="181"/>
        <v>24.141819851622252</v>
      </c>
      <c r="AA85" s="17">
        <v>607</v>
      </c>
    </row>
    <row r="86" spans="1:27" ht="12.75" x14ac:dyDescent="0.2">
      <c r="A86" s="3" t="s">
        <v>8</v>
      </c>
      <c r="B86" s="3" t="s">
        <v>67</v>
      </c>
      <c r="C86" s="10">
        <v>14</v>
      </c>
      <c r="D86" s="11">
        <f t="shared" si="172"/>
        <v>0.58333333333333337</v>
      </c>
      <c r="E86" s="10">
        <v>8</v>
      </c>
      <c r="F86" s="11">
        <f t="shared" si="173"/>
        <v>0.33333333333333331</v>
      </c>
      <c r="G86" s="10">
        <v>2</v>
      </c>
      <c r="H86" s="12">
        <f t="shared" si="174"/>
        <v>8.3333333333333329E-2</v>
      </c>
      <c r="I86" s="13">
        <f t="shared" si="175"/>
        <v>24</v>
      </c>
      <c r="J86" s="14">
        <f t="shared" si="176"/>
        <v>7.583333333333333</v>
      </c>
      <c r="K86" s="42" t="s">
        <v>17</v>
      </c>
      <c r="L86" s="41"/>
      <c r="M86" s="41"/>
      <c r="O86" s="3" t="s">
        <v>8</v>
      </c>
      <c r="P86" s="3" t="s">
        <v>24</v>
      </c>
      <c r="Q86" s="10">
        <v>18</v>
      </c>
      <c r="R86" s="11">
        <f t="shared" si="177"/>
        <v>0.62068965517241381</v>
      </c>
      <c r="S86" s="10">
        <v>7</v>
      </c>
      <c r="T86" s="11">
        <f t="shared" ref="T86:T87" si="182">S86/W86</f>
        <v>0.2413793103448276</v>
      </c>
      <c r="U86" s="10">
        <v>4</v>
      </c>
      <c r="V86" s="12">
        <f t="shared" si="178"/>
        <v>0.13793103448275862</v>
      </c>
      <c r="W86" s="13">
        <f t="shared" si="179"/>
        <v>29</v>
      </c>
      <c r="X86" s="14">
        <f t="shared" si="180"/>
        <v>7.5517241379310347</v>
      </c>
      <c r="Y86" s="42" t="s">
        <v>17</v>
      </c>
      <c r="Z86" s="41"/>
      <c r="AA86" s="41"/>
    </row>
    <row r="87" spans="1:27" ht="12.75" x14ac:dyDescent="0.2">
      <c r="A87" s="3" t="s">
        <v>9</v>
      </c>
      <c r="B87" s="3" t="s">
        <v>69</v>
      </c>
      <c r="C87" s="10">
        <v>1</v>
      </c>
      <c r="D87" s="11">
        <f t="shared" si="172"/>
        <v>0.1</v>
      </c>
      <c r="E87" s="10">
        <v>2</v>
      </c>
      <c r="F87" s="11">
        <f t="shared" si="173"/>
        <v>0.2</v>
      </c>
      <c r="G87" s="10">
        <v>7</v>
      </c>
      <c r="H87" s="12">
        <f t="shared" si="174"/>
        <v>0.7</v>
      </c>
      <c r="I87" s="13">
        <f t="shared" si="175"/>
        <v>10</v>
      </c>
      <c r="J87" s="14">
        <f t="shared" si="176"/>
        <v>2.7</v>
      </c>
      <c r="K87" s="19">
        <f>(SUM(J85:J87)/3)</f>
        <v>5.9014619883040931</v>
      </c>
      <c r="L87" s="20" t="str">
        <f>IF(K87&lt;=3,"Ruim",IF(K87&gt;=7,"Bom","Regular"))</f>
        <v>Regular</v>
      </c>
      <c r="M87" s="20"/>
      <c r="O87" s="3" t="s">
        <v>9</v>
      </c>
      <c r="P87" s="3" t="s">
        <v>35</v>
      </c>
      <c r="Q87" s="10">
        <v>13</v>
      </c>
      <c r="R87" s="11">
        <f t="shared" si="177"/>
        <v>0.48148148148148145</v>
      </c>
      <c r="S87" s="10">
        <v>10</v>
      </c>
      <c r="T87" s="11">
        <f t="shared" si="182"/>
        <v>0.37037037037037035</v>
      </c>
      <c r="U87" s="10">
        <v>4</v>
      </c>
      <c r="V87" s="12">
        <f t="shared" si="178"/>
        <v>0.14814814814814814</v>
      </c>
      <c r="W87" s="13">
        <f t="shared" si="179"/>
        <v>27</v>
      </c>
      <c r="X87" s="14">
        <f t="shared" si="180"/>
        <v>6.8148148148148149</v>
      </c>
      <c r="Y87" s="19">
        <f>(SUM(X85:X87)/3)</f>
        <v>8.0472732838740839</v>
      </c>
      <c r="Z87" s="20" t="str">
        <f>IF(Y87&lt;=3,"Ruim",IF(Y87&gt;=7,"Bom","Regular"))</f>
        <v>Bom</v>
      </c>
      <c r="AA87" s="20"/>
    </row>
    <row r="89" spans="1:27" ht="12.75" x14ac:dyDescent="0.2">
      <c r="A89" s="6" t="s">
        <v>3</v>
      </c>
      <c r="B89" s="9">
        <v>42790</v>
      </c>
      <c r="C89" s="43" t="s">
        <v>4</v>
      </c>
      <c r="D89" s="44"/>
      <c r="E89" s="45" t="s">
        <v>5</v>
      </c>
      <c r="F89" s="44"/>
      <c r="G89" s="46" t="s">
        <v>7</v>
      </c>
      <c r="H89" s="44"/>
      <c r="I89" s="7" t="s">
        <v>10</v>
      </c>
      <c r="J89" s="7" t="s">
        <v>11</v>
      </c>
      <c r="K89" s="40" t="s">
        <v>12</v>
      </c>
      <c r="L89" s="41"/>
      <c r="M89" s="8" t="s">
        <v>13</v>
      </c>
      <c r="O89" s="6" t="s">
        <v>3</v>
      </c>
      <c r="P89" s="9">
        <v>42790</v>
      </c>
      <c r="Q89" s="43" t="s">
        <v>4</v>
      </c>
      <c r="R89" s="44"/>
      <c r="S89" s="45" t="s">
        <v>5</v>
      </c>
      <c r="T89" s="44"/>
      <c r="U89" s="46" t="s">
        <v>7</v>
      </c>
      <c r="V89" s="44"/>
      <c r="W89" s="7" t="s">
        <v>10</v>
      </c>
      <c r="X89" s="7" t="s">
        <v>11</v>
      </c>
      <c r="Y89" s="40" t="s">
        <v>12</v>
      </c>
      <c r="Z89" s="41"/>
      <c r="AA89" s="8" t="s">
        <v>13</v>
      </c>
    </row>
    <row r="90" spans="1:27" ht="12.75" x14ac:dyDescent="0.2">
      <c r="A90" s="3" t="s">
        <v>6</v>
      </c>
      <c r="B90" s="3" t="s">
        <v>36</v>
      </c>
      <c r="C90" s="10">
        <v>25</v>
      </c>
      <c r="D90" s="11">
        <f t="shared" ref="D90:D92" si="183">(C90/I90)</f>
        <v>0.44642857142857145</v>
      </c>
      <c r="E90" s="10">
        <v>28</v>
      </c>
      <c r="F90" s="11">
        <f t="shared" ref="F90:F92" si="184">E90/I90</f>
        <v>0.5</v>
      </c>
      <c r="G90" s="10">
        <v>3</v>
      </c>
      <c r="H90" s="12">
        <f t="shared" ref="H90:H92" si="185">G90/I90</f>
        <v>5.3571428571428568E-2</v>
      </c>
      <c r="I90" s="13">
        <f t="shared" ref="I90:I92" si="186">SUM(C90+E90+G90)</f>
        <v>56</v>
      </c>
      <c r="J90" s="14">
        <f t="shared" ref="J90:J92" si="187">((C90*10)+(E90*5)+(G90*1))/I90</f>
        <v>7.0178571428571432</v>
      </c>
      <c r="K90" s="15">
        <f>SUM(I90:I92)</f>
        <v>154</v>
      </c>
      <c r="L90" s="16">
        <f>K90/M90</f>
        <v>0.10746685275645498</v>
      </c>
      <c r="M90" s="17">
        <v>1433</v>
      </c>
      <c r="O90" s="3" t="s">
        <v>6</v>
      </c>
      <c r="P90" s="3" t="s">
        <v>38</v>
      </c>
      <c r="Q90" s="10">
        <v>37</v>
      </c>
      <c r="R90" s="11">
        <f t="shared" ref="R90:R92" si="188">(Q90/W90)</f>
        <v>0.6166666666666667</v>
      </c>
      <c r="S90" s="10">
        <v>18</v>
      </c>
      <c r="T90" s="11">
        <f t="shared" ref="T90:T92" si="189">S90/W90</f>
        <v>0.3</v>
      </c>
      <c r="U90" s="10">
        <v>5</v>
      </c>
      <c r="V90" s="12">
        <f t="shared" ref="V90:V92" si="190">U90/W90</f>
        <v>8.3333333333333329E-2</v>
      </c>
      <c r="W90" s="13">
        <f t="shared" ref="W90:W92" si="191">SUM(Q90+S90+U90)</f>
        <v>60</v>
      </c>
      <c r="X90" s="14">
        <f t="shared" ref="X90:X92" si="192">((Q90*10)+(S90*5)+(U90*1))/W90</f>
        <v>7.75</v>
      </c>
      <c r="Y90" s="15">
        <f t="shared" ref="Y90:Z90" si="193">SUM(W90:W92)</f>
        <v>79</v>
      </c>
      <c r="Z90" s="14">
        <f t="shared" si="193"/>
        <v>18.666666666666668</v>
      </c>
      <c r="AA90" s="17"/>
    </row>
    <row r="91" spans="1:27" ht="12.75" x14ac:dyDescent="0.2">
      <c r="A91" s="3" t="s">
        <v>8</v>
      </c>
      <c r="B91" s="3" t="s">
        <v>73</v>
      </c>
      <c r="C91" s="10">
        <v>18</v>
      </c>
      <c r="D91" s="11">
        <f t="shared" si="183"/>
        <v>0.39130434782608697</v>
      </c>
      <c r="E91" s="10">
        <v>20</v>
      </c>
      <c r="F91" s="11">
        <f t="shared" si="184"/>
        <v>0.43478260869565216</v>
      </c>
      <c r="G91" s="10">
        <v>8</v>
      </c>
      <c r="H91" s="12">
        <f t="shared" si="185"/>
        <v>0.17391304347826086</v>
      </c>
      <c r="I91" s="13">
        <f t="shared" si="186"/>
        <v>46</v>
      </c>
      <c r="J91" s="14">
        <f t="shared" si="187"/>
        <v>6.2608695652173916</v>
      </c>
      <c r="K91" s="42" t="s">
        <v>17</v>
      </c>
      <c r="L91" s="41"/>
      <c r="M91" s="41"/>
      <c r="O91" s="3" t="s">
        <v>8</v>
      </c>
      <c r="P91" s="3" t="s">
        <v>68</v>
      </c>
      <c r="Q91" s="10">
        <v>8</v>
      </c>
      <c r="R91" s="11">
        <f t="shared" si="188"/>
        <v>0.5</v>
      </c>
      <c r="S91" s="10">
        <v>7</v>
      </c>
      <c r="T91" s="11">
        <f t="shared" si="189"/>
        <v>0.4375</v>
      </c>
      <c r="U91" s="10">
        <v>1</v>
      </c>
      <c r="V91" s="12">
        <f t="shared" si="190"/>
        <v>6.25E-2</v>
      </c>
      <c r="W91" s="13">
        <f t="shared" si="191"/>
        <v>16</v>
      </c>
      <c r="X91" s="14">
        <f t="shared" si="192"/>
        <v>7.25</v>
      </c>
      <c r="Y91" s="42" t="s">
        <v>17</v>
      </c>
      <c r="Z91" s="41"/>
      <c r="AA91" s="41"/>
    </row>
    <row r="92" spans="1:27" ht="12.75" x14ac:dyDescent="0.2">
      <c r="A92" s="3" t="s">
        <v>9</v>
      </c>
      <c r="B92" s="3" t="s">
        <v>112</v>
      </c>
      <c r="C92" s="10">
        <v>29</v>
      </c>
      <c r="D92" s="11">
        <f t="shared" si="183"/>
        <v>0.55769230769230771</v>
      </c>
      <c r="E92" s="10">
        <v>22</v>
      </c>
      <c r="F92" s="11">
        <f t="shared" si="184"/>
        <v>0.42307692307692307</v>
      </c>
      <c r="G92" s="10">
        <v>1</v>
      </c>
      <c r="H92" s="12">
        <f t="shared" si="185"/>
        <v>1.9230769230769232E-2</v>
      </c>
      <c r="I92" s="13">
        <f t="shared" si="186"/>
        <v>52</v>
      </c>
      <c r="J92" s="14">
        <f t="shared" si="187"/>
        <v>7.7115384615384617</v>
      </c>
      <c r="K92" s="19">
        <f>(SUM(J90:J92)/3)</f>
        <v>6.9967550565376655</v>
      </c>
      <c r="L92" s="20" t="str">
        <f>IF(K92&lt;=3,"Ruim",IF(K92&gt;=7,"Bom","Regular"))</f>
        <v>Regular</v>
      </c>
      <c r="M92" s="20"/>
      <c r="O92" s="3" t="s">
        <v>9</v>
      </c>
      <c r="P92" s="3" t="s">
        <v>52</v>
      </c>
      <c r="Q92" s="10">
        <v>0</v>
      </c>
      <c r="R92" s="11">
        <f t="shared" si="188"/>
        <v>0</v>
      </c>
      <c r="S92" s="10">
        <v>2</v>
      </c>
      <c r="T92" s="11">
        <f t="shared" si="189"/>
        <v>0.66666666666666663</v>
      </c>
      <c r="U92" s="10">
        <v>1</v>
      </c>
      <c r="V92" s="12">
        <f t="shared" si="190"/>
        <v>0.33333333333333331</v>
      </c>
      <c r="W92" s="13">
        <f t="shared" si="191"/>
        <v>3</v>
      </c>
      <c r="X92" s="14">
        <f t="shared" si="192"/>
        <v>3.6666666666666665</v>
      </c>
      <c r="Y92" s="19">
        <f>(SUM(X90:X92)/3)</f>
        <v>6.2222222222222223</v>
      </c>
      <c r="Z92" s="20" t="str">
        <f>IF(Y92&lt;=3,"Ruim",IF(Y92&gt;=7,"Bom","Regular"))</f>
        <v>Regular</v>
      </c>
      <c r="AA92" s="20"/>
    </row>
  </sheetData>
  <mergeCells count="183">
    <mergeCell ref="U34:V34"/>
    <mergeCell ref="S34:T34"/>
    <mergeCell ref="G44:H44"/>
    <mergeCell ref="G39:H39"/>
    <mergeCell ref="G34:H34"/>
    <mergeCell ref="Y34:Z34"/>
    <mergeCell ref="Y36:AA36"/>
    <mergeCell ref="U39:V39"/>
    <mergeCell ref="Y41:AA41"/>
    <mergeCell ref="K31:M31"/>
    <mergeCell ref="K34:L34"/>
    <mergeCell ref="G54:H54"/>
    <mergeCell ref="K36:M36"/>
    <mergeCell ref="K51:M51"/>
    <mergeCell ref="E49:F49"/>
    <mergeCell ref="G49:H49"/>
    <mergeCell ref="K44:L44"/>
    <mergeCell ref="Q49:R49"/>
    <mergeCell ref="Q34:R34"/>
    <mergeCell ref="E34:F34"/>
    <mergeCell ref="E39:F39"/>
    <mergeCell ref="C34:D34"/>
    <mergeCell ref="G29:H29"/>
    <mergeCell ref="C29:D29"/>
    <mergeCell ref="E29:F29"/>
    <mergeCell ref="Y64:Z64"/>
    <mergeCell ref="Y59:Z59"/>
    <mergeCell ref="S69:T69"/>
    <mergeCell ref="U69:V69"/>
    <mergeCell ref="U59:V59"/>
    <mergeCell ref="Q59:R59"/>
    <mergeCell ref="Q69:R69"/>
    <mergeCell ref="Y56:AA56"/>
    <mergeCell ref="Y61:AA61"/>
    <mergeCell ref="Y39:Z39"/>
    <mergeCell ref="Y66:AA66"/>
    <mergeCell ref="Y51:AA51"/>
    <mergeCell ref="Y49:Z49"/>
    <mergeCell ref="Y69:Z69"/>
    <mergeCell ref="Y46:AA46"/>
    <mergeCell ref="Y44:Z44"/>
    <mergeCell ref="Y31:AA31"/>
    <mergeCell ref="K39:L39"/>
    <mergeCell ref="A3:M3"/>
    <mergeCell ref="O3:AA3"/>
    <mergeCell ref="A1:AA1"/>
    <mergeCell ref="Q4:R4"/>
    <mergeCell ref="K4:L4"/>
    <mergeCell ref="Y29:Z29"/>
    <mergeCell ref="Y26:AA26"/>
    <mergeCell ref="Q29:R29"/>
    <mergeCell ref="K29:L29"/>
    <mergeCell ref="C24:D24"/>
    <mergeCell ref="U29:V29"/>
    <mergeCell ref="S29:T29"/>
    <mergeCell ref="Q24:R24"/>
    <mergeCell ref="S24:T24"/>
    <mergeCell ref="U24:V24"/>
    <mergeCell ref="K26:M26"/>
    <mergeCell ref="S4:T4"/>
    <mergeCell ref="C9:D9"/>
    <mergeCell ref="E9:F9"/>
    <mergeCell ref="G9:H9"/>
    <mergeCell ref="C4:D4"/>
    <mergeCell ref="U9:V9"/>
    <mergeCell ref="Y4:Z4"/>
    <mergeCell ref="U4:V4"/>
    <mergeCell ref="E4:F4"/>
    <mergeCell ref="G4:H4"/>
    <mergeCell ref="K6:M6"/>
    <mergeCell ref="Y14:Z14"/>
    <mergeCell ref="S14:T14"/>
    <mergeCell ref="C14:D14"/>
    <mergeCell ref="G14:H14"/>
    <mergeCell ref="E14:F14"/>
    <mergeCell ref="U14:V14"/>
    <mergeCell ref="Q9:R9"/>
    <mergeCell ref="S9:T9"/>
    <mergeCell ref="Y9:Z9"/>
    <mergeCell ref="Y6:AA6"/>
    <mergeCell ref="K9:L9"/>
    <mergeCell ref="Y16:AA16"/>
    <mergeCell ref="Y11:AA11"/>
    <mergeCell ref="K11:M11"/>
    <mergeCell ref="Q14:R14"/>
    <mergeCell ref="U19:V19"/>
    <mergeCell ref="Y24:Z24"/>
    <mergeCell ref="K24:L24"/>
    <mergeCell ref="K16:M16"/>
    <mergeCell ref="K14:L14"/>
    <mergeCell ref="Q19:R19"/>
    <mergeCell ref="S19:T19"/>
    <mergeCell ref="E24:F24"/>
    <mergeCell ref="E19:F19"/>
    <mergeCell ref="C19:D19"/>
    <mergeCell ref="Y19:Z19"/>
    <mergeCell ref="Y21:AA21"/>
    <mergeCell ref="G19:H19"/>
    <mergeCell ref="K21:M21"/>
    <mergeCell ref="K19:L19"/>
    <mergeCell ref="G24:H24"/>
    <mergeCell ref="E79:F79"/>
    <mergeCell ref="G79:H79"/>
    <mergeCell ref="C79:D79"/>
    <mergeCell ref="C84:D84"/>
    <mergeCell ref="K76:M76"/>
    <mergeCell ref="Y76:AA76"/>
    <mergeCell ref="Q54:R54"/>
    <mergeCell ref="U54:V54"/>
    <mergeCell ref="S59:T59"/>
    <mergeCell ref="S64:T64"/>
    <mergeCell ref="Q64:R64"/>
    <mergeCell ref="U64:V64"/>
    <mergeCell ref="S54:T54"/>
    <mergeCell ref="Y54:Z54"/>
    <mergeCell ref="S74:T74"/>
    <mergeCell ref="U74:V74"/>
    <mergeCell ref="G59:H59"/>
    <mergeCell ref="K59:L59"/>
    <mergeCell ref="C59:D59"/>
    <mergeCell ref="E59:F59"/>
    <mergeCell ref="C54:D54"/>
    <mergeCell ref="E54:F54"/>
    <mergeCell ref="G69:H69"/>
    <mergeCell ref="G64:H64"/>
    <mergeCell ref="C49:D49"/>
    <mergeCell ref="C44:D44"/>
    <mergeCell ref="C39:D39"/>
    <mergeCell ref="C64:D64"/>
    <mergeCell ref="E64:F64"/>
    <mergeCell ref="K66:M66"/>
    <mergeCell ref="K64:L64"/>
    <mergeCell ref="K61:M61"/>
    <mergeCell ref="C74:D74"/>
    <mergeCell ref="E74:F74"/>
    <mergeCell ref="K54:L54"/>
    <mergeCell ref="K56:M56"/>
    <mergeCell ref="E44:F44"/>
    <mergeCell ref="K41:M41"/>
    <mergeCell ref="K74:L74"/>
    <mergeCell ref="Q74:R74"/>
    <mergeCell ref="E69:F69"/>
    <mergeCell ref="C69:D69"/>
    <mergeCell ref="K69:L69"/>
    <mergeCell ref="K71:M71"/>
    <mergeCell ref="G74:H74"/>
    <mergeCell ref="Y71:AA71"/>
    <mergeCell ref="Y74:Z74"/>
    <mergeCell ref="U49:V49"/>
    <mergeCell ref="S49:T49"/>
    <mergeCell ref="K49:L49"/>
    <mergeCell ref="K46:M46"/>
    <mergeCell ref="S39:T39"/>
    <mergeCell ref="Q39:R39"/>
    <mergeCell ref="S44:T44"/>
    <mergeCell ref="U44:V44"/>
    <mergeCell ref="Q44:R44"/>
    <mergeCell ref="Q79:R79"/>
    <mergeCell ref="U79:V79"/>
    <mergeCell ref="S79:T79"/>
    <mergeCell ref="S84:T84"/>
    <mergeCell ref="U84:V84"/>
    <mergeCell ref="K81:M81"/>
    <mergeCell ref="K79:L79"/>
    <mergeCell ref="Y91:AA91"/>
    <mergeCell ref="Y81:AA81"/>
    <mergeCell ref="Y79:Z79"/>
    <mergeCell ref="K89:L89"/>
    <mergeCell ref="K91:M91"/>
    <mergeCell ref="Q84:R84"/>
    <mergeCell ref="Y84:Z84"/>
    <mergeCell ref="Y86:AA86"/>
    <mergeCell ref="C89:D89"/>
    <mergeCell ref="G89:H89"/>
    <mergeCell ref="E89:F89"/>
    <mergeCell ref="K84:L84"/>
    <mergeCell ref="K86:M86"/>
    <mergeCell ref="Y89:Z89"/>
    <mergeCell ref="U89:V89"/>
    <mergeCell ref="S89:T89"/>
    <mergeCell ref="Q89:R89"/>
    <mergeCell ref="E84:F84"/>
    <mergeCell ref="G84:H84"/>
  </mergeCells>
  <printOptions horizontalCentered="1" gridLines="1"/>
  <pageMargins left="0.7" right="0.7" top="0.75" bottom="0.75" header="0" footer="0"/>
  <pageSetup paperSize="9" fitToHeight="0" pageOrder="overThenDown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12"/>
  <sheetViews>
    <sheetView topLeftCell="A85" workbookViewId="0">
      <selection activeCell="AB46" sqref="AB46"/>
    </sheetView>
  </sheetViews>
  <sheetFormatPr defaultColWidth="14.42578125" defaultRowHeight="15.75" customHeight="1" x14ac:dyDescent="0.2"/>
  <cols>
    <col min="1" max="1" width="7.42578125" customWidth="1"/>
    <col min="2" max="2" width="16.42578125" customWidth="1"/>
    <col min="3" max="3" width="6.85546875" customWidth="1"/>
    <col min="4" max="4" width="6" bestFit="1" customWidth="1"/>
    <col min="5" max="5" width="5.28515625" customWidth="1"/>
    <col min="6" max="6" width="6" bestFit="1" customWidth="1"/>
    <col min="7" max="7" width="5.5703125" customWidth="1"/>
    <col min="8" max="8" width="6" bestFit="1" customWidth="1"/>
    <col min="9" max="9" width="5.42578125" customWidth="1"/>
    <col min="10" max="10" width="4.140625" customWidth="1"/>
    <col min="11" max="11" width="9.42578125" customWidth="1"/>
    <col min="12" max="12" width="7.28515625" bestFit="1" customWidth="1"/>
    <col min="13" max="13" width="6.5703125" bestFit="1" customWidth="1"/>
    <col min="14" max="14" width="2.140625" customWidth="1"/>
    <col min="15" max="15" width="6.7109375" customWidth="1"/>
    <col min="17" max="17" width="6.85546875" customWidth="1"/>
    <col min="18" max="18" width="6" bestFit="1" customWidth="1"/>
    <col min="19" max="19" width="5.28515625" customWidth="1"/>
    <col min="20" max="20" width="6" bestFit="1" customWidth="1"/>
    <col min="21" max="21" width="5.5703125" customWidth="1"/>
    <col min="22" max="22" width="6" bestFit="1" customWidth="1"/>
    <col min="23" max="23" width="5.42578125" customWidth="1"/>
    <col min="24" max="24" width="4.140625" customWidth="1"/>
    <col min="25" max="25" width="11" customWidth="1"/>
    <col min="26" max="26" width="7.28515625" bestFit="1" customWidth="1"/>
    <col min="27" max="27" width="6.5703125" bestFit="1" customWidth="1"/>
  </cols>
  <sheetData>
    <row r="1" spans="1:27" ht="18" x14ac:dyDescent="0.25">
      <c r="A1" s="49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9" customHeight="1" x14ac:dyDescent="0.2">
      <c r="A2" s="1"/>
      <c r="B2" s="2"/>
    </row>
    <row r="3" spans="1:27" ht="12.75" x14ac:dyDescent="0.2">
      <c r="A3" s="47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4"/>
      <c r="O3" s="47" t="s">
        <v>2</v>
      </c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4"/>
    </row>
    <row r="4" spans="1:27" ht="12.75" x14ac:dyDescent="0.2">
      <c r="A4" s="6" t="s">
        <v>3</v>
      </c>
      <c r="B4" s="9">
        <v>42796</v>
      </c>
      <c r="C4" s="43" t="s">
        <v>4</v>
      </c>
      <c r="D4" s="44"/>
      <c r="E4" s="45" t="s">
        <v>5</v>
      </c>
      <c r="F4" s="44"/>
      <c r="G4" s="46" t="s">
        <v>7</v>
      </c>
      <c r="H4" s="44"/>
      <c r="I4" s="7" t="s">
        <v>10</v>
      </c>
      <c r="J4" s="7" t="s">
        <v>11</v>
      </c>
      <c r="K4" s="40" t="s">
        <v>12</v>
      </c>
      <c r="L4" s="41"/>
      <c r="M4" s="8" t="s">
        <v>13</v>
      </c>
      <c r="O4" s="6" t="s">
        <v>3</v>
      </c>
      <c r="P4" s="9">
        <v>42796</v>
      </c>
      <c r="Q4" s="43" t="s">
        <v>4</v>
      </c>
      <c r="R4" s="44"/>
      <c r="S4" s="45" t="s">
        <v>5</v>
      </c>
      <c r="T4" s="44"/>
      <c r="U4" s="46" t="s">
        <v>7</v>
      </c>
      <c r="V4" s="44"/>
      <c r="W4" s="7" t="s">
        <v>10</v>
      </c>
      <c r="X4" s="7" t="s">
        <v>11</v>
      </c>
      <c r="Y4" s="40" t="s">
        <v>12</v>
      </c>
      <c r="Z4" s="41"/>
      <c r="AA4" s="8" t="s">
        <v>13</v>
      </c>
    </row>
    <row r="5" spans="1:27" ht="12.75" x14ac:dyDescent="0.2">
      <c r="A5" s="3" t="s">
        <v>6</v>
      </c>
      <c r="B5" s="3" t="s">
        <v>39</v>
      </c>
      <c r="C5" s="10">
        <v>25</v>
      </c>
      <c r="D5" s="11">
        <f t="shared" ref="D5:D7" si="0">(C5/I5)</f>
        <v>0.36231884057971014</v>
      </c>
      <c r="E5" s="10">
        <v>10</v>
      </c>
      <c r="F5" s="11">
        <f t="shared" ref="F5:F7" si="1">E5/I5</f>
        <v>0.14492753623188406</v>
      </c>
      <c r="G5" s="10">
        <v>34</v>
      </c>
      <c r="H5" s="12">
        <f t="shared" ref="H5:H7" si="2">G5/I5</f>
        <v>0.49275362318840582</v>
      </c>
      <c r="I5" s="13">
        <f t="shared" ref="I5:I7" si="3">SUM(C5+E5+G5)</f>
        <v>69</v>
      </c>
      <c r="J5" s="14">
        <f t="shared" ref="J5:J7" si="4">((C5*10)+(E5*5)+(G5*1))/I5</f>
        <v>4.8405797101449277</v>
      </c>
      <c r="K5" s="15">
        <f t="shared" ref="K5:L5" si="5">SUM(I5:I7)</f>
        <v>158</v>
      </c>
      <c r="L5" s="14">
        <f t="shared" si="5"/>
        <v>12.93416945373467</v>
      </c>
      <c r="M5" s="17">
        <v>1190</v>
      </c>
      <c r="O5" s="3" t="s">
        <v>6</v>
      </c>
      <c r="P5" s="3" t="s">
        <v>14</v>
      </c>
      <c r="Q5" s="10">
        <v>19</v>
      </c>
      <c r="R5" s="12">
        <f>(Q5/W5)</f>
        <v>0.22619047619047619</v>
      </c>
      <c r="S5" s="10">
        <v>30</v>
      </c>
      <c r="T5" s="11">
        <f t="shared" ref="T5:T7" si="6">S5/W5</f>
        <v>0.35714285714285715</v>
      </c>
      <c r="U5" s="10">
        <v>35</v>
      </c>
      <c r="V5" s="12">
        <f t="shared" ref="V5:V7" si="7">U5/W5</f>
        <v>0.41666666666666669</v>
      </c>
      <c r="W5" s="13">
        <f t="shared" ref="W5:W7" si="8">SUM(Q5+S5+U5)</f>
        <v>84</v>
      </c>
      <c r="X5" s="14">
        <f t="shared" ref="X5:X7" si="9">((Q5*10)+(S5*5)+(U5*1))/W5</f>
        <v>4.4642857142857144</v>
      </c>
      <c r="Y5" s="15">
        <f t="shared" ref="Y5:Z5" si="10">SUM(W5:W7)</f>
        <v>134</v>
      </c>
      <c r="Z5" s="14">
        <f t="shared" si="10"/>
        <v>18.159937888198758</v>
      </c>
      <c r="AA5" s="17">
        <v>371</v>
      </c>
    </row>
    <row r="6" spans="1:27" ht="12.75" x14ac:dyDescent="0.2">
      <c r="A6" s="3" t="s">
        <v>8</v>
      </c>
      <c r="B6" s="3" t="s">
        <v>113</v>
      </c>
      <c r="C6" s="10">
        <v>20</v>
      </c>
      <c r="D6" s="11">
        <f t="shared" si="0"/>
        <v>0.30769230769230771</v>
      </c>
      <c r="E6" s="10">
        <v>31</v>
      </c>
      <c r="F6" s="11">
        <f t="shared" si="1"/>
        <v>0.47692307692307695</v>
      </c>
      <c r="G6" s="10">
        <v>14</v>
      </c>
      <c r="H6" s="12">
        <f t="shared" si="2"/>
        <v>0.2153846153846154</v>
      </c>
      <c r="I6" s="13">
        <f t="shared" si="3"/>
        <v>65</v>
      </c>
      <c r="J6" s="14">
        <f t="shared" si="4"/>
        <v>5.6769230769230772</v>
      </c>
      <c r="K6" s="42" t="s">
        <v>17</v>
      </c>
      <c r="L6" s="41"/>
      <c r="M6" s="41"/>
      <c r="O6" s="3" t="s">
        <v>8</v>
      </c>
      <c r="P6" s="3" t="s">
        <v>139</v>
      </c>
      <c r="Q6" s="10">
        <v>23</v>
      </c>
      <c r="R6" s="12">
        <f t="shared" ref="R6:R7" si="11">Q6/W6</f>
        <v>0.5</v>
      </c>
      <c r="S6" s="10">
        <v>8</v>
      </c>
      <c r="T6" s="11">
        <f t="shared" si="6"/>
        <v>0.17391304347826086</v>
      </c>
      <c r="U6" s="10">
        <v>15</v>
      </c>
      <c r="V6" s="12">
        <f t="shared" si="7"/>
        <v>0.32608695652173914</v>
      </c>
      <c r="W6" s="13">
        <f t="shared" si="8"/>
        <v>46</v>
      </c>
      <c r="X6" s="14">
        <f t="shared" si="9"/>
        <v>6.1956521739130439</v>
      </c>
      <c r="Y6" s="42" t="s">
        <v>17</v>
      </c>
      <c r="Z6" s="41"/>
      <c r="AA6" s="41"/>
    </row>
    <row r="7" spans="1:27" ht="12.75" x14ac:dyDescent="0.2">
      <c r="A7" s="3" t="s">
        <v>9</v>
      </c>
      <c r="B7" s="3" t="s">
        <v>98</v>
      </c>
      <c r="C7" s="10">
        <v>2</v>
      </c>
      <c r="D7" s="11">
        <f t="shared" si="0"/>
        <v>8.3333333333333329E-2</v>
      </c>
      <c r="E7" s="10">
        <v>4</v>
      </c>
      <c r="F7" s="11">
        <f t="shared" si="1"/>
        <v>0.16666666666666666</v>
      </c>
      <c r="G7" s="10">
        <v>18</v>
      </c>
      <c r="H7" s="12">
        <f t="shared" si="2"/>
        <v>0.75</v>
      </c>
      <c r="I7" s="13">
        <f t="shared" si="3"/>
        <v>24</v>
      </c>
      <c r="J7" s="14">
        <f t="shared" si="4"/>
        <v>2.4166666666666665</v>
      </c>
      <c r="K7" s="19">
        <f>(SUM(J5:J7)/3)</f>
        <v>4.3113898179115564</v>
      </c>
      <c r="L7" s="20" t="str">
        <f>IF(K7&lt;=3,"Ruim",IF(K7&gt;=7,"Bom","Regular"))</f>
        <v>Regular</v>
      </c>
      <c r="M7" s="20"/>
      <c r="O7" s="3" t="s">
        <v>9</v>
      </c>
      <c r="P7" s="3" t="s">
        <v>64</v>
      </c>
      <c r="Q7" s="10">
        <v>2</v>
      </c>
      <c r="R7" s="12">
        <f t="shared" si="11"/>
        <v>0.5</v>
      </c>
      <c r="S7" s="10">
        <v>2</v>
      </c>
      <c r="T7" s="11">
        <f t="shared" si="6"/>
        <v>0.5</v>
      </c>
      <c r="U7" s="10">
        <v>0</v>
      </c>
      <c r="V7" s="12">
        <f t="shared" si="7"/>
        <v>0</v>
      </c>
      <c r="W7" s="13">
        <f t="shared" si="8"/>
        <v>4</v>
      </c>
      <c r="X7" s="14">
        <f t="shared" si="9"/>
        <v>7.5</v>
      </c>
      <c r="Y7" s="19">
        <f>(SUM(X5:X7)/3)</f>
        <v>6.0533126293995858</v>
      </c>
      <c r="Z7" s="20" t="str">
        <f>IF(Y7&lt;=3,"Ruim",IF(Y7&gt;=7,"Bom","Regular"))</f>
        <v>Regular</v>
      </c>
      <c r="AA7" s="20"/>
    </row>
    <row r="9" spans="1:27" ht="12.75" x14ac:dyDescent="0.2">
      <c r="A9" s="6" t="s">
        <v>3</v>
      </c>
      <c r="B9" s="9">
        <v>42797</v>
      </c>
      <c r="C9" s="43" t="s">
        <v>4</v>
      </c>
      <c r="D9" s="44"/>
      <c r="E9" s="45" t="s">
        <v>5</v>
      </c>
      <c r="F9" s="44"/>
      <c r="G9" s="46" t="s">
        <v>7</v>
      </c>
      <c r="H9" s="44"/>
      <c r="I9" s="7" t="s">
        <v>10</v>
      </c>
      <c r="J9" s="7" t="s">
        <v>11</v>
      </c>
      <c r="K9" s="40" t="s">
        <v>12</v>
      </c>
      <c r="L9" s="41"/>
      <c r="M9" s="8" t="s">
        <v>13</v>
      </c>
      <c r="O9" s="6" t="s">
        <v>3</v>
      </c>
      <c r="P9" s="9">
        <v>42797</v>
      </c>
      <c r="Q9" s="43" t="s">
        <v>4</v>
      </c>
      <c r="R9" s="44"/>
      <c r="S9" s="45" t="s">
        <v>5</v>
      </c>
      <c r="T9" s="44"/>
      <c r="U9" s="46" t="s">
        <v>7</v>
      </c>
      <c r="V9" s="44"/>
      <c r="W9" s="7" t="s">
        <v>10</v>
      </c>
      <c r="X9" s="7" t="s">
        <v>11</v>
      </c>
      <c r="Y9" s="40" t="s">
        <v>12</v>
      </c>
      <c r="Z9" s="41"/>
      <c r="AA9" s="8" t="s">
        <v>13</v>
      </c>
    </row>
    <row r="10" spans="1:27" ht="12.75" x14ac:dyDescent="0.2">
      <c r="A10" s="3" t="s">
        <v>6</v>
      </c>
      <c r="B10" s="3" t="s">
        <v>95</v>
      </c>
      <c r="C10" s="10">
        <v>29</v>
      </c>
      <c r="D10" s="11">
        <f t="shared" ref="D10:D12" si="12">(C10/I10)</f>
        <v>0.8529411764705882</v>
      </c>
      <c r="E10" s="10">
        <v>5</v>
      </c>
      <c r="F10" s="11">
        <f t="shared" ref="F10:F12" si="13">E10/I10</f>
        <v>0.14705882352941177</v>
      </c>
      <c r="G10" s="10">
        <v>0</v>
      </c>
      <c r="H10" s="12">
        <f t="shared" ref="H10:H12" si="14">G10/I10</f>
        <v>0</v>
      </c>
      <c r="I10" s="13">
        <f t="shared" ref="I10:I12" si="15">SUM(C10+E10+G10)</f>
        <v>34</v>
      </c>
      <c r="J10" s="14">
        <f t="shared" ref="J10:J12" si="16">((C10*10)+(E10*5)+(G10*1))/I10</f>
        <v>9.264705882352942</v>
      </c>
      <c r="K10" s="15">
        <f>SUM(I10:I12)</f>
        <v>83</v>
      </c>
      <c r="L10" s="16">
        <f>K10/M10</f>
        <v>8.7460484720758694E-2</v>
      </c>
      <c r="M10" s="17">
        <v>949</v>
      </c>
      <c r="O10" s="3" t="s">
        <v>6</v>
      </c>
      <c r="P10" s="3" t="s">
        <v>59</v>
      </c>
      <c r="Q10" s="10">
        <v>17</v>
      </c>
      <c r="R10" s="11">
        <f t="shared" ref="R10:R12" si="17">(Q10/W10)</f>
        <v>0.68</v>
      </c>
      <c r="S10" s="10">
        <v>6</v>
      </c>
      <c r="T10" s="11">
        <f t="shared" ref="T10:T12" si="18">S10/W10</f>
        <v>0.24</v>
      </c>
      <c r="U10" s="10">
        <v>2</v>
      </c>
      <c r="V10" s="12">
        <f t="shared" ref="V10:V12" si="19">U10/W10</f>
        <v>0.08</v>
      </c>
      <c r="W10" s="13">
        <f t="shared" ref="W10:W12" si="20">SUM(Q10+S10+U10)</f>
        <v>25</v>
      </c>
      <c r="X10" s="14">
        <f t="shared" ref="X10:X12" si="21">((Q10*10)+(S10*5)+(U10*1))/W10</f>
        <v>8.08</v>
      </c>
      <c r="Y10" s="15">
        <f>SUM(W10:W12)</f>
        <v>257</v>
      </c>
      <c r="Z10" s="16">
        <f>Y10/AA10</f>
        <v>1.0532786885245902</v>
      </c>
      <c r="AA10" s="17">
        <v>244</v>
      </c>
    </row>
    <row r="11" spans="1:27" ht="12.75" x14ac:dyDescent="0.2">
      <c r="A11" s="3" t="s">
        <v>8</v>
      </c>
      <c r="B11" s="3" t="s">
        <v>96</v>
      </c>
      <c r="C11" s="10">
        <v>29</v>
      </c>
      <c r="D11" s="11">
        <f t="shared" si="12"/>
        <v>0.70731707317073167</v>
      </c>
      <c r="E11" s="10">
        <v>11</v>
      </c>
      <c r="F11" s="11">
        <f t="shared" si="13"/>
        <v>0.26829268292682928</v>
      </c>
      <c r="G11" s="10">
        <v>1</v>
      </c>
      <c r="H11" s="12">
        <f t="shared" si="14"/>
        <v>2.4390243902439025E-2</v>
      </c>
      <c r="I11" s="13">
        <f t="shared" si="15"/>
        <v>41</v>
      </c>
      <c r="J11" s="14">
        <f t="shared" si="16"/>
        <v>8.4390243902439028</v>
      </c>
      <c r="K11" s="42" t="s">
        <v>17</v>
      </c>
      <c r="L11" s="41"/>
      <c r="M11" s="41"/>
      <c r="O11" s="3" t="s">
        <v>8</v>
      </c>
      <c r="P11" s="3" t="s">
        <v>97</v>
      </c>
      <c r="Q11" s="10">
        <v>188</v>
      </c>
      <c r="R11" s="11">
        <f t="shared" si="17"/>
        <v>0.8545454545454545</v>
      </c>
      <c r="S11" s="10">
        <v>30</v>
      </c>
      <c r="T11" s="11">
        <f t="shared" si="18"/>
        <v>0.13636363636363635</v>
      </c>
      <c r="U11" s="10">
        <v>2</v>
      </c>
      <c r="V11" s="12">
        <f t="shared" si="19"/>
        <v>9.0909090909090905E-3</v>
      </c>
      <c r="W11" s="13">
        <f t="shared" si="20"/>
        <v>220</v>
      </c>
      <c r="X11" s="14">
        <f t="shared" si="21"/>
        <v>9.2363636363636363</v>
      </c>
      <c r="Y11" s="42" t="s">
        <v>17</v>
      </c>
      <c r="Z11" s="41"/>
      <c r="AA11" s="41"/>
    </row>
    <row r="12" spans="1:27" ht="12.75" x14ac:dyDescent="0.2">
      <c r="A12" s="3" t="s">
        <v>9</v>
      </c>
      <c r="B12" s="3" t="s">
        <v>115</v>
      </c>
      <c r="C12" s="10">
        <v>3</v>
      </c>
      <c r="D12" s="11">
        <f t="shared" si="12"/>
        <v>0.375</v>
      </c>
      <c r="E12" s="10">
        <v>3</v>
      </c>
      <c r="F12" s="11">
        <f t="shared" si="13"/>
        <v>0.375</v>
      </c>
      <c r="G12" s="10">
        <v>2</v>
      </c>
      <c r="H12" s="12">
        <f t="shared" si="14"/>
        <v>0.25</v>
      </c>
      <c r="I12" s="13">
        <f t="shared" si="15"/>
        <v>8</v>
      </c>
      <c r="J12" s="14">
        <f t="shared" si="16"/>
        <v>5.875</v>
      </c>
      <c r="K12" s="19">
        <f>(SUM(J10:J12)/3)</f>
        <v>7.859576757532281</v>
      </c>
      <c r="L12" s="20" t="str">
        <f>IF(K12&lt;=3,"Ruim",IF(K12&gt;=7,"Bom","Regular"))</f>
        <v>Bom</v>
      </c>
      <c r="M12" s="20"/>
      <c r="O12" s="3" t="s">
        <v>9</v>
      </c>
      <c r="P12" s="3" t="s">
        <v>129</v>
      </c>
      <c r="Q12" s="10">
        <v>1</v>
      </c>
      <c r="R12" s="11">
        <f t="shared" si="17"/>
        <v>8.3333333333333329E-2</v>
      </c>
      <c r="S12" s="10">
        <v>4</v>
      </c>
      <c r="T12" s="11">
        <f t="shared" si="18"/>
        <v>0.33333333333333331</v>
      </c>
      <c r="U12" s="10">
        <v>7</v>
      </c>
      <c r="V12" s="12">
        <f t="shared" si="19"/>
        <v>0.58333333333333337</v>
      </c>
      <c r="W12" s="13">
        <f t="shared" si="20"/>
        <v>12</v>
      </c>
      <c r="X12" s="14">
        <f t="shared" si="21"/>
        <v>3.0833333333333335</v>
      </c>
      <c r="Y12" s="19">
        <f>(SUM(X10:X12)/3)</f>
        <v>6.7998989898989892</v>
      </c>
      <c r="Z12" s="20" t="str">
        <f>IF(Y12&lt;=3,"Ruim",IF(Y12&gt;=7,"Bom","Regular"))</f>
        <v>Regular</v>
      </c>
      <c r="AA12" s="20"/>
    </row>
    <row r="13" spans="1:27" ht="12.75" x14ac:dyDescent="0.2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</row>
    <row r="14" spans="1:27" ht="12.75" x14ac:dyDescent="0.2">
      <c r="A14" s="6" t="s">
        <v>3</v>
      </c>
      <c r="B14" s="9">
        <v>42800</v>
      </c>
      <c r="C14" s="43" t="s">
        <v>4</v>
      </c>
      <c r="D14" s="44"/>
      <c r="E14" s="45" t="s">
        <v>5</v>
      </c>
      <c r="F14" s="44"/>
      <c r="G14" s="46" t="s">
        <v>7</v>
      </c>
      <c r="H14" s="44"/>
      <c r="I14" s="7" t="s">
        <v>10</v>
      </c>
      <c r="J14" s="7" t="s">
        <v>11</v>
      </c>
      <c r="K14" s="40" t="s">
        <v>12</v>
      </c>
      <c r="L14" s="41"/>
      <c r="M14" s="8" t="s">
        <v>13</v>
      </c>
      <c r="O14" s="6" t="s">
        <v>3</v>
      </c>
      <c r="P14" s="9">
        <v>42800</v>
      </c>
      <c r="Q14" s="43" t="s">
        <v>4</v>
      </c>
      <c r="R14" s="44"/>
      <c r="S14" s="45" t="s">
        <v>5</v>
      </c>
      <c r="T14" s="44"/>
      <c r="U14" s="46" t="s">
        <v>7</v>
      </c>
      <c r="V14" s="44"/>
      <c r="W14" s="7" t="s">
        <v>10</v>
      </c>
      <c r="X14" s="7" t="s">
        <v>11</v>
      </c>
      <c r="Y14" s="40" t="s">
        <v>12</v>
      </c>
      <c r="Z14" s="41"/>
      <c r="AA14" s="8" t="s">
        <v>13</v>
      </c>
    </row>
    <row r="15" spans="1:27" ht="12.75" x14ac:dyDescent="0.2">
      <c r="A15" s="3" t="s">
        <v>6</v>
      </c>
      <c r="B15" s="3" t="s">
        <v>14</v>
      </c>
      <c r="C15" s="10">
        <v>26</v>
      </c>
      <c r="D15" s="11">
        <f t="shared" ref="D15:D17" si="22">(C15/I15)</f>
        <v>0.48148148148148145</v>
      </c>
      <c r="E15" s="10">
        <v>16</v>
      </c>
      <c r="F15" s="11">
        <f t="shared" ref="F15:F17" si="23">E15/I15</f>
        <v>0.29629629629629628</v>
      </c>
      <c r="G15" s="10">
        <v>12</v>
      </c>
      <c r="H15" s="12">
        <f t="shared" ref="H15:H17" si="24">G15/I15</f>
        <v>0.22222222222222221</v>
      </c>
      <c r="I15" s="13">
        <f t="shared" ref="I15:I17" si="25">SUM(C15+E15+G15)</f>
        <v>54</v>
      </c>
      <c r="J15" s="14">
        <f t="shared" ref="J15:J17" si="26">((C15*10)+(E15*5)+(G15*1))/I15</f>
        <v>6.5185185185185182</v>
      </c>
      <c r="K15" s="15">
        <f>SUM(I15:I17)</f>
        <v>130</v>
      </c>
      <c r="L15" s="16">
        <f>K15/M15</f>
        <v>8.0695220360024827E-2</v>
      </c>
      <c r="M15" s="17">
        <v>1611</v>
      </c>
      <c r="O15" s="3" t="s">
        <v>6</v>
      </c>
      <c r="P15" s="18" t="s">
        <v>16</v>
      </c>
      <c r="Q15" s="10">
        <v>12</v>
      </c>
      <c r="R15" s="11">
        <f t="shared" ref="R15:R17" si="27">(Q15/W15)</f>
        <v>0.44444444444444442</v>
      </c>
      <c r="S15" s="10">
        <v>10</v>
      </c>
      <c r="T15" s="11">
        <f t="shared" ref="T15:T17" si="28">S15/W15</f>
        <v>0.37037037037037035</v>
      </c>
      <c r="U15" s="10">
        <v>5</v>
      </c>
      <c r="V15" s="12">
        <f t="shared" ref="V15:V17" si="29">U15/W15</f>
        <v>0.18518518518518517</v>
      </c>
      <c r="W15" s="13">
        <f t="shared" ref="W15:W17" si="30">SUM(Q15+S15+U15)</f>
        <v>27</v>
      </c>
      <c r="X15" s="14">
        <f t="shared" ref="X15:X17" si="31">((Q15*10)+(S15*5)+(U15*1))/W15</f>
        <v>6.4814814814814818</v>
      </c>
      <c r="Y15" s="15">
        <f t="shared" ref="Y15:Z15" si="32">SUM(W15:W17)</f>
        <v>113</v>
      </c>
      <c r="Z15" s="14">
        <f t="shared" si="32"/>
        <v>20.162442030366559</v>
      </c>
      <c r="AA15" s="17">
        <v>820</v>
      </c>
    </row>
    <row r="16" spans="1:27" ht="12.75" x14ac:dyDescent="0.2">
      <c r="A16" s="3" t="s">
        <v>8</v>
      </c>
      <c r="B16" s="3" t="s">
        <v>62</v>
      </c>
      <c r="C16" s="10">
        <v>33</v>
      </c>
      <c r="D16" s="11">
        <f t="shared" si="22"/>
        <v>0.6875</v>
      </c>
      <c r="E16" s="10">
        <v>9</v>
      </c>
      <c r="F16" s="11">
        <f t="shared" si="23"/>
        <v>0.1875</v>
      </c>
      <c r="G16" s="10">
        <v>6</v>
      </c>
      <c r="H16" s="12">
        <f t="shared" si="24"/>
        <v>0.125</v>
      </c>
      <c r="I16" s="13">
        <f t="shared" si="25"/>
        <v>48</v>
      </c>
      <c r="J16" s="14">
        <f t="shared" si="26"/>
        <v>7.9375</v>
      </c>
      <c r="K16" s="42" t="s">
        <v>17</v>
      </c>
      <c r="L16" s="41"/>
      <c r="M16" s="41"/>
      <c r="O16" s="3" t="s">
        <v>8</v>
      </c>
      <c r="P16" s="18" t="s">
        <v>68</v>
      </c>
      <c r="Q16" s="10">
        <v>17</v>
      </c>
      <c r="R16" s="11">
        <f t="shared" si="27"/>
        <v>0.32075471698113206</v>
      </c>
      <c r="S16" s="10">
        <v>31</v>
      </c>
      <c r="T16" s="11">
        <f t="shared" si="28"/>
        <v>0.58490566037735847</v>
      </c>
      <c r="U16" s="10">
        <v>5</v>
      </c>
      <c r="V16" s="12">
        <f t="shared" si="29"/>
        <v>9.4339622641509441E-2</v>
      </c>
      <c r="W16" s="13">
        <f t="shared" si="30"/>
        <v>53</v>
      </c>
      <c r="X16" s="14">
        <f t="shared" si="31"/>
        <v>6.2264150943396226</v>
      </c>
      <c r="Y16" s="42" t="s">
        <v>17</v>
      </c>
      <c r="Z16" s="41"/>
      <c r="AA16" s="41"/>
    </row>
    <row r="17" spans="1:27" ht="12.75" x14ac:dyDescent="0.2">
      <c r="A17" s="3" t="s">
        <v>9</v>
      </c>
      <c r="B17" s="3" t="s">
        <v>103</v>
      </c>
      <c r="C17" s="10">
        <v>14</v>
      </c>
      <c r="D17" s="11">
        <f t="shared" si="22"/>
        <v>0.5</v>
      </c>
      <c r="E17" s="10">
        <v>4</v>
      </c>
      <c r="F17" s="11">
        <f t="shared" si="23"/>
        <v>0.14285714285714285</v>
      </c>
      <c r="G17" s="10">
        <v>10</v>
      </c>
      <c r="H17" s="12">
        <f t="shared" si="24"/>
        <v>0.35714285714285715</v>
      </c>
      <c r="I17" s="13">
        <f t="shared" si="25"/>
        <v>28</v>
      </c>
      <c r="J17" s="14">
        <f t="shared" si="26"/>
        <v>6.0714285714285712</v>
      </c>
      <c r="K17" s="19">
        <f>(SUM(J15:J17)/3)</f>
        <v>6.8424823633156961</v>
      </c>
      <c r="L17" s="20" t="str">
        <f>IF(K17&lt;=3,"Ruim",IF(K17&gt;=7,"Bom","Regular"))</f>
        <v>Regular</v>
      </c>
      <c r="M17" s="20"/>
      <c r="O17" s="3" t="s">
        <v>9</v>
      </c>
      <c r="P17" s="18" t="s">
        <v>70</v>
      </c>
      <c r="Q17" s="10">
        <v>21</v>
      </c>
      <c r="R17" s="11">
        <f t="shared" si="27"/>
        <v>0.63636363636363635</v>
      </c>
      <c r="S17" s="10">
        <v>6</v>
      </c>
      <c r="T17" s="11">
        <f t="shared" si="28"/>
        <v>0.18181818181818182</v>
      </c>
      <c r="U17" s="10">
        <v>6</v>
      </c>
      <c r="V17" s="12">
        <f t="shared" si="29"/>
        <v>0.18181818181818182</v>
      </c>
      <c r="W17" s="13">
        <f t="shared" si="30"/>
        <v>33</v>
      </c>
      <c r="X17" s="14">
        <f t="shared" si="31"/>
        <v>7.4545454545454541</v>
      </c>
      <c r="Y17" s="19">
        <f>(SUM(X15:X17)/3)</f>
        <v>6.7208140101221865</v>
      </c>
      <c r="Z17" s="20" t="str">
        <f>IF(Y17&lt;=3,"Ruim",IF(Y17&gt;=7,"Bom","Regular"))</f>
        <v>Regular</v>
      </c>
      <c r="AA17" s="20"/>
    </row>
    <row r="19" spans="1:27" ht="12.75" x14ac:dyDescent="0.2">
      <c r="A19" s="6" t="s">
        <v>3</v>
      </c>
      <c r="B19" s="9">
        <v>42801</v>
      </c>
      <c r="C19" s="43" t="s">
        <v>4</v>
      </c>
      <c r="D19" s="44"/>
      <c r="E19" s="45" t="s">
        <v>5</v>
      </c>
      <c r="F19" s="44"/>
      <c r="G19" s="46" t="s">
        <v>7</v>
      </c>
      <c r="H19" s="44"/>
      <c r="I19" s="7" t="s">
        <v>10</v>
      </c>
      <c r="J19" s="7" t="s">
        <v>11</v>
      </c>
      <c r="K19" s="40" t="s">
        <v>12</v>
      </c>
      <c r="L19" s="41"/>
      <c r="M19" s="8" t="s">
        <v>13</v>
      </c>
      <c r="O19" s="6" t="s">
        <v>3</v>
      </c>
      <c r="P19" s="9">
        <v>42801</v>
      </c>
      <c r="Q19" s="43" t="s">
        <v>4</v>
      </c>
      <c r="R19" s="44"/>
      <c r="S19" s="45" t="s">
        <v>5</v>
      </c>
      <c r="T19" s="44"/>
      <c r="U19" s="46" t="s">
        <v>7</v>
      </c>
      <c r="V19" s="44"/>
      <c r="W19" s="7" t="s">
        <v>10</v>
      </c>
      <c r="X19" s="7" t="s">
        <v>11</v>
      </c>
      <c r="Y19" s="40" t="s">
        <v>12</v>
      </c>
      <c r="Z19" s="41"/>
      <c r="AA19" s="8" t="s">
        <v>13</v>
      </c>
    </row>
    <row r="20" spans="1:27" ht="12.75" x14ac:dyDescent="0.2">
      <c r="A20" s="3" t="s">
        <v>6</v>
      </c>
      <c r="B20" s="3" t="s">
        <v>15</v>
      </c>
      <c r="C20" s="10">
        <v>36</v>
      </c>
      <c r="D20" s="11">
        <f t="shared" ref="D20:D22" si="33">(C20/I20)</f>
        <v>0.67924528301886788</v>
      </c>
      <c r="E20" s="10">
        <v>14</v>
      </c>
      <c r="F20" s="11">
        <f t="shared" ref="F20:F22" si="34">E20/I20</f>
        <v>0.26415094339622641</v>
      </c>
      <c r="G20" s="10">
        <v>3</v>
      </c>
      <c r="H20" s="12">
        <f t="shared" ref="H20:H22" si="35">G20/I20</f>
        <v>5.6603773584905662E-2</v>
      </c>
      <c r="I20" s="13">
        <f t="shared" ref="I20:I22" si="36">SUM(C20+E20+G20)</f>
        <v>53</v>
      </c>
      <c r="J20" s="14">
        <f t="shared" ref="J20:J22" si="37">((C20*10)+(E20*5)+(G20*1))/I20</f>
        <v>8.1698113207547163</v>
      </c>
      <c r="K20" s="15">
        <f>SUM(I20:I22)</f>
        <v>96</v>
      </c>
      <c r="L20" s="16">
        <f>K20/M20</f>
        <v>5.6371109806224312E-2</v>
      </c>
      <c r="M20" s="17">
        <v>1703</v>
      </c>
      <c r="O20" s="3" t="s">
        <v>6</v>
      </c>
      <c r="P20" s="3" t="s">
        <v>21</v>
      </c>
      <c r="Q20" s="10">
        <v>31</v>
      </c>
      <c r="R20" s="11">
        <f t="shared" ref="R20:R22" si="38">(Q20/W20)</f>
        <v>0.64583333333333337</v>
      </c>
      <c r="S20" s="10">
        <v>13</v>
      </c>
      <c r="T20" s="11">
        <f t="shared" ref="T20:T22" si="39">S20/W20</f>
        <v>0.27083333333333331</v>
      </c>
      <c r="U20" s="10">
        <v>4</v>
      </c>
      <c r="V20" s="12">
        <f t="shared" ref="V20:V22" si="40">U20/W20</f>
        <v>8.3333333333333329E-2</v>
      </c>
      <c r="W20" s="13">
        <f t="shared" ref="W20:W22" si="41">SUM(Q20+S20+U20)</f>
        <v>48</v>
      </c>
      <c r="X20" s="14">
        <f t="shared" ref="X20:X22" si="42">((Q20*10)+(S20*5)+(U20*1))/W20</f>
        <v>7.895833333333333</v>
      </c>
      <c r="Y20" s="15">
        <f t="shared" ref="Y20:Z20" si="43">SUM(W20:W22)</f>
        <v>135</v>
      </c>
      <c r="Z20" s="14">
        <f t="shared" si="43"/>
        <v>23.845594098883574</v>
      </c>
      <c r="AA20" s="17">
        <v>814</v>
      </c>
    </row>
    <row r="21" spans="1:27" ht="12.75" x14ac:dyDescent="0.2">
      <c r="A21" s="3" t="s">
        <v>8</v>
      </c>
      <c r="B21" s="3" t="s">
        <v>137</v>
      </c>
      <c r="C21" s="10">
        <v>24</v>
      </c>
      <c r="D21" s="11">
        <f t="shared" si="33"/>
        <v>0.77419354838709675</v>
      </c>
      <c r="E21" s="10">
        <v>4</v>
      </c>
      <c r="F21" s="11">
        <f t="shared" si="34"/>
        <v>0.12903225806451613</v>
      </c>
      <c r="G21" s="10">
        <v>3</v>
      </c>
      <c r="H21" s="12">
        <f t="shared" si="35"/>
        <v>9.6774193548387094E-2</v>
      </c>
      <c r="I21" s="13">
        <f t="shared" si="36"/>
        <v>31</v>
      </c>
      <c r="J21" s="14">
        <f t="shared" si="37"/>
        <v>8.4838709677419359</v>
      </c>
      <c r="K21" s="42" t="s">
        <v>17</v>
      </c>
      <c r="L21" s="41"/>
      <c r="M21" s="41"/>
      <c r="O21" s="3" t="s">
        <v>8</v>
      </c>
      <c r="P21" s="3" t="s">
        <v>24</v>
      </c>
      <c r="Q21" s="10">
        <v>50</v>
      </c>
      <c r="R21" s="11">
        <f t="shared" si="38"/>
        <v>0.65789473684210531</v>
      </c>
      <c r="S21" s="10">
        <v>23</v>
      </c>
      <c r="T21" s="11">
        <f t="shared" si="39"/>
        <v>0.30263157894736842</v>
      </c>
      <c r="U21" s="10">
        <v>3</v>
      </c>
      <c r="V21" s="12">
        <f t="shared" si="40"/>
        <v>3.9473684210526314E-2</v>
      </c>
      <c r="W21" s="13">
        <f t="shared" si="41"/>
        <v>76</v>
      </c>
      <c r="X21" s="14">
        <f t="shared" si="42"/>
        <v>8.1315789473684212</v>
      </c>
      <c r="Y21" s="42" t="s">
        <v>17</v>
      </c>
      <c r="Z21" s="41"/>
      <c r="AA21" s="41"/>
    </row>
    <row r="22" spans="1:27" ht="12.75" x14ac:dyDescent="0.2">
      <c r="A22" s="3" t="s">
        <v>9</v>
      </c>
      <c r="B22" s="3" t="s">
        <v>25</v>
      </c>
      <c r="C22" s="10">
        <v>6</v>
      </c>
      <c r="D22" s="11">
        <f t="shared" si="33"/>
        <v>0.5</v>
      </c>
      <c r="E22" s="10">
        <v>4</v>
      </c>
      <c r="F22" s="11">
        <f t="shared" si="34"/>
        <v>0.33333333333333331</v>
      </c>
      <c r="G22" s="10">
        <v>2</v>
      </c>
      <c r="H22" s="12">
        <f t="shared" si="35"/>
        <v>0.16666666666666666</v>
      </c>
      <c r="I22" s="13">
        <f t="shared" si="36"/>
        <v>12</v>
      </c>
      <c r="J22" s="14">
        <f t="shared" si="37"/>
        <v>6.833333333333333</v>
      </c>
      <c r="K22" s="19">
        <f>(SUM(J20:J22)/3)</f>
        <v>7.829005207276662</v>
      </c>
      <c r="L22" s="20" t="str">
        <f>IF(K22&lt;=3,"Ruim",IF(K22&gt;=7,"Bom","Regular"))</f>
        <v>Bom</v>
      </c>
      <c r="M22" s="20"/>
      <c r="O22" s="3" t="s">
        <v>9</v>
      </c>
      <c r="P22" s="3" t="s">
        <v>27</v>
      </c>
      <c r="Q22" s="10">
        <v>7</v>
      </c>
      <c r="R22" s="11">
        <f t="shared" si="38"/>
        <v>0.63636363636363635</v>
      </c>
      <c r="S22" s="10">
        <v>3</v>
      </c>
      <c r="T22" s="11">
        <f t="shared" si="39"/>
        <v>0.27272727272727271</v>
      </c>
      <c r="U22" s="10">
        <v>1</v>
      </c>
      <c r="V22" s="12">
        <f t="shared" si="40"/>
        <v>9.0909090909090912E-2</v>
      </c>
      <c r="W22" s="13">
        <f t="shared" si="41"/>
        <v>11</v>
      </c>
      <c r="X22" s="14">
        <f t="shared" si="42"/>
        <v>7.8181818181818183</v>
      </c>
      <c r="Y22" s="19">
        <f>(SUM(X20:X22)/3)</f>
        <v>7.9485313662945245</v>
      </c>
      <c r="Z22" s="20" t="str">
        <f>IF(Y22&lt;=3,"Ruim",IF(Y22&gt;=7,"Bom","Regular"))</f>
        <v>Bom</v>
      </c>
      <c r="AA22" s="20"/>
    </row>
    <row r="24" spans="1:27" ht="12.75" x14ac:dyDescent="0.2">
      <c r="A24" s="6" t="s">
        <v>3</v>
      </c>
      <c r="B24" s="9">
        <v>42802</v>
      </c>
      <c r="C24" s="43" t="s">
        <v>4</v>
      </c>
      <c r="D24" s="44"/>
      <c r="E24" s="45" t="s">
        <v>5</v>
      </c>
      <c r="F24" s="44"/>
      <c r="G24" s="46" t="s">
        <v>7</v>
      </c>
      <c r="H24" s="44"/>
      <c r="I24" s="7" t="s">
        <v>10</v>
      </c>
      <c r="J24" s="7" t="s">
        <v>11</v>
      </c>
      <c r="K24" s="40" t="s">
        <v>12</v>
      </c>
      <c r="L24" s="41"/>
      <c r="M24" s="8" t="s">
        <v>13</v>
      </c>
      <c r="O24" s="6" t="s">
        <v>3</v>
      </c>
      <c r="P24" s="9">
        <v>42802</v>
      </c>
      <c r="Q24" s="43" t="s">
        <v>4</v>
      </c>
      <c r="R24" s="44"/>
      <c r="S24" s="45" t="s">
        <v>5</v>
      </c>
      <c r="T24" s="44"/>
      <c r="U24" s="46" t="s">
        <v>7</v>
      </c>
      <c r="V24" s="44"/>
      <c r="W24" s="7" t="s">
        <v>10</v>
      </c>
      <c r="X24" s="7" t="s">
        <v>11</v>
      </c>
      <c r="Y24" s="40" t="s">
        <v>12</v>
      </c>
      <c r="Z24" s="41"/>
      <c r="AA24" s="8" t="s">
        <v>13</v>
      </c>
    </row>
    <row r="25" spans="1:27" ht="12.75" x14ac:dyDescent="0.2">
      <c r="A25" s="3" t="s">
        <v>6</v>
      </c>
      <c r="B25" s="3" t="s">
        <v>29</v>
      </c>
      <c r="C25" s="10">
        <v>88</v>
      </c>
      <c r="D25" s="11">
        <f t="shared" ref="D25:D27" si="44">(C25/I25)</f>
        <v>0.66666666666666663</v>
      </c>
      <c r="E25" s="10">
        <v>36</v>
      </c>
      <c r="F25" s="11">
        <f t="shared" ref="F25:F27" si="45">E25/I25</f>
        <v>0.27272727272727271</v>
      </c>
      <c r="G25" s="10">
        <v>8</v>
      </c>
      <c r="H25" s="12">
        <f t="shared" ref="H25:H27" si="46">G25/I25</f>
        <v>6.0606060606060608E-2</v>
      </c>
      <c r="I25" s="13">
        <f t="shared" ref="I25:I27" si="47">SUM(C25+E25+G25)</f>
        <v>132</v>
      </c>
      <c r="J25" s="14">
        <f t="shared" ref="J25:J27" si="48">((C25*10)+(E25*5)+(G25*1))/I25</f>
        <v>8.0909090909090917</v>
      </c>
      <c r="K25" s="15">
        <f>SUM(I25:I27)</f>
        <v>333</v>
      </c>
      <c r="L25" s="16">
        <f>K25/M25</f>
        <v>0.21089297023432552</v>
      </c>
      <c r="M25" s="17">
        <v>1579</v>
      </c>
      <c r="O25" s="3" t="s">
        <v>6</v>
      </c>
      <c r="P25" s="3" t="s">
        <v>30</v>
      </c>
      <c r="Q25" s="10">
        <v>14</v>
      </c>
      <c r="R25" s="11">
        <f t="shared" ref="R25:R27" si="49">(Q25/W25)</f>
        <v>0.53846153846153844</v>
      </c>
      <c r="S25" s="10">
        <v>12</v>
      </c>
      <c r="T25" s="11">
        <f t="shared" ref="T25:T27" si="50">S25/W25</f>
        <v>0.46153846153846156</v>
      </c>
      <c r="U25" s="10">
        <v>0</v>
      </c>
      <c r="V25" s="12">
        <f t="shared" ref="V25:V27" si="51">U25/W25</f>
        <v>0</v>
      </c>
      <c r="W25" s="13">
        <f t="shared" ref="W25:W27" si="52">SUM(Q25+S25+U25)</f>
        <v>26</v>
      </c>
      <c r="X25" s="14">
        <f t="shared" ref="X25:X27" si="53">((Q25*10)+(S25*5)+(U25*1))/W25</f>
        <v>7.6923076923076925</v>
      </c>
      <c r="Y25" s="15">
        <f t="shared" ref="Y25:Z25" si="54">SUM(W25:W27)</f>
        <v>119</v>
      </c>
      <c r="Z25" s="14">
        <f t="shared" si="54"/>
        <v>23.370264064293913</v>
      </c>
      <c r="AA25" s="17">
        <v>822</v>
      </c>
    </row>
    <row r="26" spans="1:27" ht="12.75" x14ac:dyDescent="0.2">
      <c r="A26" s="3" t="s">
        <v>8</v>
      </c>
      <c r="B26" s="3" t="s">
        <v>31</v>
      </c>
      <c r="C26" s="10">
        <v>51</v>
      </c>
      <c r="D26" s="11">
        <f t="shared" si="44"/>
        <v>0.32278481012658228</v>
      </c>
      <c r="E26" s="10">
        <v>62</v>
      </c>
      <c r="F26" s="11">
        <f t="shared" si="45"/>
        <v>0.39240506329113922</v>
      </c>
      <c r="G26" s="10">
        <v>45</v>
      </c>
      <c r="H26" s="12">
        <f t="shared" si="46"/>
        <v>0.2848101265822785</v>
      </c>
      <c r="I26" s="13">
        <f t="shared" si="47"/>
        <v>158</v>
      </c>
      <c r="J26" s="14">
        <f t="shared" si="48"/>
        <v>5.4746835443037973</v>
      </c>
      <c r="K26" s="42" t="s">
        <v>17</v>
      </c>
      <c r="L26" s="41"/>
      <c r="M26" s="41"/>
      <c r="O26" s="3" t="s">
        <v>8</v>
      </c>
      <c r="P26" s="3" t="s">
        <v>33</v>
      </c>
      <c r="Q26" s="10">
        <v>38</v>
      </c>
      <c r="R26" s="11">
        <f t="shared" si="49"/>
        <v>0.56716417910447758</v>
      </c>
      <c r="S26" s="10">
        <v>27</v>
      </c>
      <c r="T26" s="11">
        <f t="shared" si="50"/>
        <v>0.40298507462686567</v>
      </c>
      <c r="U26" s="10">
        <v>2</v>
      </c>
      <c r="V26" s="12">
        <f t="shared" si="51"/>
        <v>2.9850746268656716E-2</v>
      </c>
      <c r="W26" s="13">
        <f t="shared" si="52"/>
        <v>67</v>
      </c>
      <c r="X26" s="14">
        <f t="shared" si="53"/>
        <v>7.7164179104477615</v>
      </c>
      <c r="Y26" s="42" t="s">
        <v>17</v>
      </c>
      <c r="Z26" s="41"/>
      <c r="AA26" s="41"/>
    </row>
    <row r="27" spans="1:27" ht="12.75" x14ac:dyDescent="0.2">
      <c r="A27" s="3" t="s">
        <v>9</v>
      </c>
      <c r="B27" s="3" t="s">
        <v>56</v>
      </c>
      <c r="C27" s="10">
        <v>23</v>
      </c>
      <c r="D27" s="11">
        <f t="shared" si="44"/>
        <v>0.53488372093023251</v>
      </c>
      <c r="E27" s="10">
        <v>3</v>
      </c>
      <c r="F27" s="11">
        <f t="shared" si="45"/>
        <v>6.9767441860465115E-2</v>
      </c>
      <c r="G27" s="10">
        <v>17</v>
      </c>
      <c r="H27" s="12">
        <f t="shared" si="46"/>
        <v>0.39534883720930231</v>
      </c>
      <c r="I27" s="13">
        <f t="shared" si="47"/>
        <v>43</v>
      </c>
      <c r="J27" s="14">
        <f t="shared" si="48"/>
        <v>6.0930232558139537</v>
      </c>
      <c r="K27" s="19">
        <f>(SUM(J25:J27)/3)</f>
        <v>6.5528719636756136</v>
      </c>
      <c r="L27" s="20" t="str">
        <f>IF(K27&lt;=3,"Ruim",IF(K27&gt;=7,"Bom","Regular"))</f>
        <v>Regular</v>
      </c>
      <c r="M27" s="20"/>
      <c r="O27" s="3" t="s">
        <v>9</v>
      </c>
      <c r="P27" s="3" t="s">
        <v>34</v>
      </c>
      <c r="Q27" s="10">
        <v>17</v>
      </c>
      <c r="R27" s="11">
        <f t="shared" si="49"/>
        <v>0.65384615384615385</v>
      </c>
      <c r="S27" s="10">
        <v>7</v>
      </c>
      <c r="T27" s="11">
        <f t="shared" si="50"/>
        <v>0.26923076923076922</v>
      </c>
      <c r="U27" s="10">
        <v>2</v>
      </c>
      <c r="V27" s="12">
        <f t="shared" si="51"/>
        <v>7.6923076923076927E-2</v>
      </c>
      <c r="W27" s="13">
        <f t="shared" si="52"/>
        <v>26</v>
      </c>
      <c r="X27" s="14">
        <f t="shared" si="53"/>
        <v>7.9615384615384617</v>
      </c>
      <c r="Y27" s="19">
        <f>(SUM(X25:X27)/3)</f>
        <v>7.7900880214313046</v>
      </c>
      <c r="Z27" s="20" t="str">
        <f>IF(Y27&lt;=3,"Ruim",IF(Y27&gt;=7,"Bom","Regular"))</f>
        <v>Bom</v>
      </c>
      <c r="AA27" s="20"/>
    </row>
    <row r="29" spans="1:27" ht="12.75" x14ac:dyDescent="0.2">
      <c r="A29" s="6" t="s">
        <v>3</v>
      </c>
      <c r="B29" s="9">
        <v>42803</v>
      </c>
      <c r="C29" s="43" t="s">
        <v>4</v>
      </c>
      <c r="D29" s="44"/>
      <c r="E29" s="45" t="s">
        <v>5</v>
      </c>
      <c r="F29" s="44"/>
      <c r="G29" s="46" t="s">
        <v>7</v>
      </c>
      <c r="H29" s="44"/>
      <c r="I29" s="7" t="s">
        <v>10</v>
      </c>
      <c r="J29" s="7" t="s">
        <v>11</v>
      </c>
      <c r="K29" s="40" t="s">
        <v>12</v>
      </c>
      <c r="L29" s="41"/>
      <c r="M29" s="8" t="s">
        <v>13</v>
      </c>
      <c r="O29" s="6" t="s">
        <v>3</v>
      </c>
      <c r="P29" s="9">
        <v>42803</v>
      </c>
      <c r="Q29" s="43" t="s">
        <v>4</v>
      </c>
      <c r="R29" s="44"/>
      <c r="S29" s="45" t="s">
        <v>5</v>
      </c>
      <c r="T29" s="44"/>
      <c r="U29" s="46" t="s">
        <v>7</v>
      </c>
      <c r="V29" s="44"/>
      <c r="W29" s="7" t="s">
        <v>10</v>
      </c>
      <c r="X29" s="7" t="s">
        <v>11</v>
      </c>
      <c r="Y29" s="40" t="s">
        <v>12</v>
      </c>
      <c r="Z29" s="41"/>
      <c r="AA29" s="8" t="s">
        <v>13</v>
      </c>
    </row>
    <row r="30" spans="1:27" ht="12.75" x14ac:dyDescent="0.2">
      <c r="A30" s="3" t="s">
        <v>6</v>
      </c>
      <c r="B30" s="3" t="s">
        <v>80</v>
      </c>
      <c r="C30" s="10">
        <v>49</v>
      </c>
      <c r="D30" s="11">
        <f t="shared" ref="D30:D32" si="55">(C30/I30)</f>
        <v>0.73134328358208955</v>
      </c>
      <c r="E30" s="10">
        <v>4</v>
      </c>
      <c r="F30" s="11">
        <f t="shared" ref="F30:F32" si="56">E30/I30</f>
        <v>5.9701492537313432E-2</v>
      </c>
      <c r="G30" s="10">
        <v>14</v>
      </c>
      <c r="H30" s="12">
        <f t="shared" ref="H30:H32" si="57">G30/I30</f>
        <v>0.20895522388059701</v>
      </c>
      <c r="I30" s="13">
        <f t="shared" ref="I30:I32" si="58">SUM(C30+E30+G30)</f>
        <v>67</v>
      </c>
      <c r="J30" s="14">
        <f t="shared" ref="J30:J32" si="59">((C30*10)+(E30*5)+(G30*1))/I30</f>
        <v>7.8208955223880601</v>
      </c>
      <c r="K30" s="15">
        <f>SUM(I30:I32)</f>
        <v>188</v>
      </c>
      <c r="L30" s="16">
        <f>K30/M30</f>
        <v>0.16982836495031617</v>
      </c>
      <c r="M30" s="17">
        <v>1107</v>
      </c>
      <c r="O30" s="3" t="s">
        <v>6</v>
      </c>
      <c r="P30" s="3" t="s">
        <v>138</v>
      </c>
      <c r="Q30" s="10">
        <v>46</v>
      </c>
      <c r="R30" s="11">
        <f t="shared" ref="R30:R32" si="60">(Q30/W30)</f>
        <v>0.66666666666666663</v>
      </c>
      <c r="S30" s="10">
        <v>8</v>
      </c>
      <c r="T30" s="11">
        <v>0.26</v>
      </c>
      <c r="U30" s="10">
        <v>15</v>
      </c>
      <c r="V30" s="12">
        <f t="shared" ref="V30:V32" si="61">U30/W30</f>
        <v>0.21739130434782608</v>
      </c>
      <c r="W30" s="13">
        <f t="shared" ref="W30:W32" si="62">SUM(Q30+S30+U30)</f>
        <v>69</v>
      </c>
      <c r="X30" s="14">
        <f t="shared" ref="X30:X32" si="63">((Q30*10)+(S30*5)+(U30*1))/W30</f>
        <v>7.4637681159420293</v>
      </c>
      <c r="Y30" s="15">
        <f t="shared" ref="Y30:Z30" si="64">SUM(W30:W32)</f>
        <v>182</v>
      </c>
      <c r="Z30" s="14">
        <f t="shared" si="64"/>
        <v>19.305759457933373</v>
      </c>
      <c r="AA30" s="17">
        <v>607</v>
      </c>
    </row>
    <row r="31" spans="1:27" ht="12.75" x14ac:dyDescent="0.2">
      <c r="A31" s="3" t="s">
        <v>8</v>
      </c>
      <c r="B31" s="3" t="s">
        <v>67</v>
      </c>
      <c r="C31" s="10">
        <v>55</v>
      </c>
      <c r="D31" s="11">
        <f t="shared" si="55"/>
        <v>0.6179775280898876</v>
      </c>
      <c r="E31" s="10">
        <v>28</v>
      </c>
      <c r="F31" s="11">
        <f t="shared" si="56"/>
        <v>0.3146067415730337</v>
      </c>
      <c r="G31" s="10">
        <v>6</v>
      </c>
      <c r="H31" s="12">
        <f t="shared" si="57"/>
        <v>6.741573033707865E-2</v>
      </c>
      <c r="I31" s="13">
        <f t="shared" si="58"/>
        <v>89</v>
      </c>
      <c r="J31" s="14">
        <f t="shared" si="59"/>
        <v>7.8202247191011232</v>
      </c>
      <c r="K31" s="42" t="s">
        <v>17</v>
      </c>
      <c r="L31" s="41"/>
      <c r="M31" s="41"/>
      <c r="O31" s="3" t="s">
        <v>8</v>
      </c>
      <c r="P31" s="3" t="s">
        <v>31</v>
      </c>
      <c r="Q31" s="10">
        <v>37</v>
      </c>
      <c r="R31" s="11">
        <f t="shared" si="60"/>
        <v>0.48051948051948051</v>
      </c>
      <c r="S31" s="10">
        <v>26</v>
      </c>
      <c r="T31" s="11">
        <f t="shared" ref="T31:T32" si="65">S31/W31</f>
        <v>0.33766233766233766</v>
      </c>
      <c r="U31" s="10">
        <v>14</v>
      </c>
      <c r="V31" s="12">
        <f t="shared" si="61"/>
        <v>0.18181818181818182</v>
      </c>
      <c r="W31" s="13">
        <f t="shared" si="62"/>
        <v>77</v>
      </c>
      <c r="X31" s="14">
        <f t="shared" si="63"/>
        <v>6.6753246753246751</v>
      </c>
      <c r="Y31" s="42" t="s">
        <v>17</v>
      </c>
      <c r="Z31" s="41"/>
      <c r="AA31" s="41"/>
    </row>
    <row r="32" spans="1:27" ht="12.75" x14ac:dyDescent="0.2">
      <c r="A32" s="3" t="s">
        <v>9</v>
      </c>
      <c r="B32" s="3" t="s">
        <v>115</v>
      </c>
      <c r="C32" s="10">
        <v>23</v>
      </c>
      <c r="D32" s="11">
        <f t="shared" si="55"/>
        <v>0.71875</v>
      </c>
      <c r="E32" s="10">
        <v>5</v>
      </c>
      <c r="F32" s="11">
        <f t="shared" si="56"/>
        <v>0.15625</v>
      </c>
      <c r="G32" s="10">
        <v>4</v>
      </c>
      <c r="H32" s="12">
        <f t="shared" si="57"/>
        <v>0.125</v>
      </c>
      <c r="I32" s="13">
        <f t="shared" si="58"/>
        <v>32</v>
      </c>
      <c r="J32" s="14">
        <f t="shared" si="59"/>
        <v>8.09375</v>
      </c>
      <c r="K32" s="19">
        <f>(SUM(J30:J32)/3)</f>
        <v>7.9116234138297274</v>
      </c>
      <c r="L32" s="20" t="str">
        <f>IF(K32&lt;=3,"Ruim",IF(K32&gt;=7,"Bom","Regular"))</f>
        <v>Bom</v>
      </c>
      <c r="M32" s="20"/>
      <c r="O32" s="3" t="s">
        <v>9</v>
      </c>
      <c r="P32" s="3" t="s">
        <v>57</v>
      </c>
      <c r="Q32" s="10">
        <v>14</v>
      </c>
      <c r="R32" s="11">
        <f t="shared" si="60"/>
        <v>0.3888888888888889</v>
      </c>
      <c r="S32" s="10">
        <v>6</v>
      </c>
      <c r="T32" s="11">
        <f t="shared" si="65"/>
        <v>0.16666666666666666</v>
      </c>
      <c r="U32" s="10">
        <v>16</v>
      </c>
      <c r="V32" s="12">
        <f t="shared" si="61"/>
        <v>0.44444444444444442</v>
      </c>
      <c r="W32" s="13">
        <f t="shared" si="62"/>
        <v>36</v>
      </c>
      <c r="X32" s="14">
        <f t="shared" si="63"/>
        <v>5.166666666666667</v>
      </c>
      <c r="Y32" s="19">
        <f>(SUM(X30:X32)/3)</f>
        <v>6.4352531526444574</v>
      </c>
      <c r="Z32" s="20" t="str">
        <f>IF(Y32&lt;=3,"Ruim",IF(Y32&gt;=7,"Bom","Regular"))</f>
        <v>Regular</v>
      </c>
      <c r="AA32" s="20"/>
    </row>
    <row r="34" spans="1:27" ht="12.75" x14ac:dyDescent="0.2">
      <c r="A34" s="6" t="s">
        <v>3</v>
      </c>
      <c r="B34" s="9">
        <v>42804</v>
      </c>
      <c r="C34" s="43" t="s">
        <v>4</v>
      </c>
      <c r="D34" s="44"/>
      <c r="E34" s="45" t="s">
        <v>5</v>
      </c>
      <c r="F34" s="44"/>
      <c r="G34" s="46" t="s">
        <v>7</v>
      </c>
      <c r="H34" s="44"/>
      <c r="I34" s="7" t="s">
        <v>10</v>
      </c>
      <c r="J34" s="7" t="s">
        <v>11</v>
      </c>
      <c r="K34" s="40" t="s">
        <v>12</v>
      </c>
      <c r="L34" s="41"/>
      <c r="M34" s="8" t="s">
        <v>13</v>
      </c>
      <c r="O34" s="6" t="s">
        <v>3</v>
      </c>
      <c r="P34" s="9">
        <v>42804</v>
      </c>
      <c r="Q34" s="43" t="s">
        <v>4</v>
      </c>
      <c r="R34" s="44"/>
      <c r="S34" s="45" t="s">
        <v>5</v>
      </c>
      <c r="T34" s="44"/>
      <c r="U34" s="46" t="s">
        <v>7</v>
      </c>
      <c r="V34" s="44"/>
      <c r="W34" s="7" t="s">
        <v>10</v>
      </c>
      <c r="X34" s="7" t="s">
        <v>11</v>
      </c>
      <c r="Y34" s="40" t="s">
        <v>12</v>
      </c>
      <c r="Z34" s="41"/>
      <c r="AA34" s="8" t="s">
        <v>13</v>
      </c>
    </row>
    <row r="35" spans="1:27" ht="12.75" x14ac:dyDescent="0.2">
      <c r="A35" s="3" t="s">
        <v>6</v>
      </c>
      <c r="B35" s="3" t="s">
        <v>88</v>
      </c>
      <c r="C35" s="10">
        <v>22</v>
      </c>
      <c r="D35" s="11">
        <f t="shared" ref="D35:D37" si="66">(C35/I35)</f>
        <v>0.59459459459459463</v>
      </c>
      <c r="E35" s="10">
        <v>14</v>
      </c>
      <c r="F35" s="11">
        <f t="shared" ref="F35:F37" si="67">E35/I35</f>
        <v>0.3783783783783784</v>
      </c>
      <c r="G35" s="10">
        <v>1</v>
      </c>
      <c r="H35" s="12">
        <f t="shared" ref="H35:H37" si="68">G35/I35</f>
        <v>2.7027027027027029E-2</v>
      </c>
      <c r="I35" s="13">
        <f t="shared" ref="I35:I37" si="69">SUM(C35+E35+G35)</f>
        <v>37</v>
      </c>
      <c r="J35" s="14">
        <f t="shared" ref="J35:J37" si="70">((C35*10)+(E35*5)+(G35*1))/I35</f>
        <v>7.8648648648648649</v>
      </c>
      <c r="K35" s="15">
        <f>SUM(I35:I37)</f>
        <v>110</v>
      </c>
      <c r="L35" s="16">
        <f>K35/M35</f>
        <v>7.6762037683182141E-2</v>
      </c>
      <c r="M35" s="17">
        <v>1433</v>
      </c>
      <c r="O35" s="3" t="s">
        <v>6</v>
      </c>
      <c r="P35" s="3" t="s">
        <v>89</v>
      </c>
      <c r="Q35" s="10">
        <v>76</v>
      </c>
      <c r="R35" s="11">
        <f t="shared" ref="R35:R37" si="71">(Q35/W35)</f>
        <v>0.73786407766990292</v>
      </c>
      <c r="S35" s="10">
        <v>27</v>
      </c>
      <c r="T35" s="11">
        <f t="shared" ref="T35:T37" si="72">S35/W35</f>
        <v>0.26213592233009708</v>
      </c>
      <c r="U35" s="10">
        <v>0</v>
      </c>
      <c r="V35" s="12">
        <f t="shared" ref="V35:V37" si="73">U35/W35</f>
        <v>0</v>
      </c>
      <c r="W35" s="13">
        <f t="shared" ref="W35:W37" si="74">SUM(Q35+S35+U35)</f>
        <v>103</v>
      </c>
      <c r="X35" s="14">
        <f t="shared" ref="X35:X37" si="75">((Q35*10)+(S35*5)+(U35*1))/W35</f>
        <v>8.6893203883495147</v>
      </c>
      <c r="Y35" s="15">
        <f t="shared" ref="Y35:Z35" si="76">SUM(W35:W37)</f>
        <v>187</v>
      </c>
      <c r="Z35" s="14">
        <f t="shared" si="76"/>
        <v>24.15360610263523</v>
      </c>
      <c r="AA35" s="17"/>
    </row>
    <row r="36" spans="1:27" ht="12.75" x14ac:dyDescent="0.2">
      <c r="A36" s="3" t="s">
        <v>8</v>
      </c>
      <c r="B36" s="3" t="s">
        <v>108</v>
      </c>
      <c r="C36" s="10">
        <v>16</v>
      </c>
      <c r="D36" s="11">
        <f t="shared" si="66"/>
        <v>0.34782608695652173</v>
      </c>
      <c r="E36" s="10">
        <v>15</v>
      </c>
      <c r="F36" s="11">
        <f t="shared" si="67"/>
        <v>0.32608695652173914</v>
      </c>
      <c r="G36" s="10">
        <v>15</v>
      </c>
      <c r="H36" s="12">
        <f t="shared" si="68"/>
        <v>0.32608695652173914</v>
      </c>
      <c r="I36" s="13">
        <f t="shared" si="69"/>
        <v>46</v>
      </c>
      <c r="J36" s="14">
        <f t="shared" si="70"/>
        <v>5.4347826086956523</v>
      </c>
      <c r="K36" s="42" t="s">
        <v>17</v>
      </c>
      <c r="L36" s="41"/>
      <c r="M36" s="41"/>
      <c r="O36" s="3" t="s">
        <v>8</v>
      </c>
      <c r="P36" s="3" t="s">
        <v>93</v>
      </c>
      <c r="Q36" s="10">
        <v>9</v>
      </c>
      <c r="R36" s="11">
        <f t="shared" si="71"/>
        <v>0.32142857142857145</v>
      </c>
      <c r="S36" s="10">
        <v>17</v>
      </c>
      <c r="T36" s="11">
        <f t="shared" si="72"/>
        <v>0.6071428571428571</v>
      </c>
      <c r="U36" s="10">
        <v>2</v>
      </c>
      <c r="V36" s="12">
        <f t="shared" si="73"/>
        <v>7.1428571428571425E-2</v>
      </c>
      <c r="W36" s="13">
        <f t="shared" si="74"/>
        <v>28</v>
      </c>
      <c r="X36" s="14">
        <f t="shared" si="75"/>
        <v>6.3214285714285712</v>
      </c>
      <c r="Y36" s="42" t="s">
        <v>17</v>
      </c>
      <c r="Z36" s="41"/>
      <c r="AA36" s="41"/>
    </row>
    <row r="37" spans="1:27" ht="12.75" x14ac:dyDescent="0.2">
      <c r="A37" s="3" t="s">
        <v>9</v>
      </c>
      <c r="B37" s="3" t="s">
        <v>121</v>
      </c>
      <c r="C37" s="10">
        <v>4</v>
      </c>
      <c r="D37" s="11">
        <f t="shared" si="66"/>
        <v>0.14814814814814814</v>
      </c>
      <c r="E37" s="10">
        <v>21</v>
      </c>
      <c r="F37" s="11">
        <f t="shared" si="67"/>
        <v>0.77777777777777779</v>
      </c>
      <c r="G37" s="10">
        <v>2</v>
      </c>
      <c r="H37" s="12">
        <f t="shared" si="68"/>
        <v>7.407407407407407E-2</v>
      </c>
      <c r="I37" s="13">
        <f t="shared" si="69"/>
        <v>27</v>
      </c>
      <c r="J37" s="14">
        <f t="shared" si="70"/>
        <v>5.4444444444444446</v>
      </c>
      <c r="K37" s="19">
        <f>(SUM(J35:J37)/3)</f>
        <v>6.2480306393349876</v>
      </c>
      <c r="L37" s="20" t="str">
        <f>IF(K37&lt;=3,"Ruim",IF(K37&gt;=7,"Bom","Regular"))</f>
        <v>Regular</v>
      </c>
      <c r="M37" s="20"/>
      <c r="O37" s="3" t="s">
        <v>9</v>
      </c>
      <c r="P37" s="3" t="s">
        <v>131</v>
      </c>
      <c r="Q37" s="10">
        <v>48</v>
      </c>
      <c r="R37" s="11">
        <f t="shared" si="71"/>
        <v>0.8571428571428571</v>
      </c>
      <c r="S37" s="10">
        <v>6</v>
      </c>
      <c r="T37" s="11">
        <f t="shared" si="72"/>
        <v>0.10714285714285714</v>
      </c>
      <c r="U37" s="10">
        <v>2</v>
      </c>
      <c r="V37" s="12">
        <f t="shared" si="73"/>
        <v>3.5714285714285712E-2</v>
      </c>
      <c r="W37" s="13">
        <f t="shared" si="74"/>
        <v>56</v>
      </c>
      <c r="X37" s="14">
        <f t="shared" si="75"/>
        <v>9.1428571428571423</v>
      </c>
      <c r="Y37" s="19">
        <f>(SUM(X35:X37)/3)</f>
        <v>8.0512020342117427</v>
      </c>
      <c r="Z37" s="20" t="str">
        <f>IF(Y37&lt;=3,"Ruim",IF(Y37&gt;=7,"Bom","Regular"))</f>
        <v>Bom</v>
      </c>
      <c r="AA37" s="20"/>
    </row>
    <row r="39" spans="1:27" ht="12.75" x14ac:dyDescent="0.2">
      <c r="A39" s="6" t="s">
        <v>3</v>
      </c>
      <c r="B39" s="4">
        <v>42807</v>
      </c>
      <c r="C39" s="43" t="s">
        <v>4</v>
      </c>
      <c r="D39" s="44"/>
      <c r="E39" s="45" t="s">
        <v>5</v>
      </c>
      <c r="F39" s="44"/>
      <c r="G39" s="46" t="s">
        <v>7</v>
      </c>
      <c r="H39" s="44"/>
      <c r="I39" s="7" t="s">
        <v>10</v>
      </c>
      <c r="J39" s="7" t="s">
        <v>11</v>
      </c>
      <c r="K39" s="40" t="s">
        <v>12</v>
      </c>
      <c r="L39" s="41"/>
      <c r="M39" s="8" t="s">
        <v>13</v>
      </c>
      <c r="O39" s="6" t="s">
        <v>3</v>
      </c>
      <c r="P39" s="4">
        <v>42807</v>
      </c>
      <c r="Q39" s="43" t="s">
        <v>4</v>
      </c>
      <c r="R39" s="44"/>
      <c r="S39" s="45" t="s">
        <v>5</v>
      </c>
      <c r="T39" s="44"/>
      <c r="U39" s="46" t="s">
        <v>7</v>
      </c>
      <c r="V39" s="44"/>
      <c r="W39" s="7" t="s">
        <v>10</v>
      </c>
      <c r="X39" s="7" t="s">
        <v>11</v>
      </c>
      <c r="Y39" s="40" t="s">
        <v>12</v>
      </c>
      <c r="Z39" s="41"/>
      <c r="AA39" s="8" t="s">
        <v>13</v>
      </c>
    </row>
    <row r="40" spans="1:27" ht="12.75" x14ac:dyDescent="0.2">
      <c r="A40" s="3" t="s">
        <v>6</v>
      </c>
      <c r="B40" s="3" t="s">
        <v>43</v>
      </c>
      <c r="C40" s="10">
        <v>20</v>
      </c>
      <c r="D40" s="11">
        <f t="shared" ref="D40:D42" si="77">(C40/I40)</f>
        <v>0.40816326530612246</v>
      </c>
      <c r="E40" s="10">
        <v>16</v>
      </c>
      <c r="F40" s="11">
        <f t="shared" ref="F40:F42" si="78">E40/I40</f>
        <v>0.32653061224489793</v>
      </c>
      <c r="G40" s="10">
        <v>13</v>
      </c>
      <c r="H40" s="12">
        <f t="shared" ref="H40:H42" si="79">G40/I40</f>
        <v>0.26530612244897961</v>
      </c>
      <c r="I40" s="13">
        <f t="shared" ref="I40:I42" si="80">SUM(C40+E40+G40)</f>
        <v>49</v>
      </c>
      <c r="J40" s="14">
        <f t="shared" ref="J40:J42" si="81">((C40*10)+(E40*5)+(G40*1))/I40</f>
        <v>5.9795918367346941</v>
      </c>
      <c r="K40" s="15">
        <f>SUM(I40:I42)</f>
        <v>264</v>
      </c>
      <c r="L40" s="16">
        <f>K40/M40</f>
        <v>0.10228593568384348</v>
      </c>
      <c r="M40" s="17">
        <v>2581</v>
      </c>
      <c r="O40" s="3" t="s">
        <v>6</v>
      </c>
      <c r="P40" s="3" t="s">
        <v>48</v>
      </c>
      <c r="Q40" s="10">
        <v>56</v>
      </c>
      <c r="R40" s="11">
        <f t="shared" ref="R40:R42" si="82">(Q40/W40)</f>
        <v>0.39436619718309857</v>
      </c>
      <c r="S40" s="10">
        <v>61</v>
      </c>
      <c r="T40" s="11">
        <f t="shared" ref="T40:T42" si="83">S40/W40</f>
        <v>0.42957746478873238</v>
      </c>
      <c r="U40" s="10">
        <v>25</v>
      </c>
      <c r="V40" s="12">
        <f t="shared" ref="V40:V42" si="84">U40/W40</f>
        <v>0.176056338028169</v>
      </c>
      <c r="W40" s="13">
        <f t="shared" ref="W40:W42" si="85">SUM(Q40+S40+U40)</f>
        <v>142</v>
      </c>
      <c r="X40" s="14">
        <f t="shared" ref="X40:X42" si="86">((Q40*10)+(S40*5)+(U40*1))/W40</f>
        <v>6.267605633802817</v>
      </c>
      <c r="Y40" s="15">
        <f>SUM(W40:W42)</f>
        <v>315</v>
      </c>
      <c r="Z40" s="16">
        <f>Y40/AA40</f>
        <v>0.70469798657718119</v>
      </c>
      <c r="AA40" s="17">
        <v>447</v>
      </c>
    </row>
    <row r="41" spans="1:27" ht="12.75" x14ac:dyDescent="0.2">
      <c r="A41" s="3" t="s">
        <v>8</v>
      </c>
      <c r="B41" s="3" t="s">
        <v>67</v>
      </c>
      <c r="C41" s="10">
        <v>98</v>
      </c>
      <c r="D41" s="11">
        <f t="shared" si="77"/>
        <v>0.58682634730538918</v>
      </c>
      <c r="E41" s="10">
        <v>42</v>
      </c>
      <c r="F41" s="11">
        <f t="shared" si="78"/>
        <v>0.25149700598802394</v>
      </c>
      <c r="G41" s="10">
        <v>27</v>
      </c>
      <c r="H41" s="12">
        <f t="shared" si="79"/>
        <v>0.16167664670658682</v>
      </c>
      <c r="I41" s="13">
        <f t="shared" si="80"/>
        <v>167</v>
      </c>
      <c r="J41" s="14">
        <f t="shared" si="81"/>
        <v>7.2874251497005984</v>
      </c>
      <c r="K41" s="42" t="s">
        <v>17</v>
      </c>
      <c r="L41" s="41"/>
      <c r="M41" s="41"/>
      <c r="O41" s="3" t="s">
        <v>8</v>
      </c>
      <c r="P41" s="3" t="s">
        <v>31</v>
      </c>
      <c r="Q41" s="10">
        <v>59</v>
      </c>
      <c r="R41" s="11">
        <f t="shared" si="82"/>
        <v>0.47199999999999998</v>
      </c>
      <c r="S41" s="10">
        <v>58</v>
      </c>
      <c r="T41" s="11">
        <f t="shared" si="83"/>
        <v>0.46400000000000002</v>
      </c>
      <c r="U41" s="10">
        <v>8</v>
      </c>
      <c r="V41" s="12">
        <f t="shared" si="84"/>
        <v>6.4000000000000001E-2</v>
      </c>
      <c r="W41" s="13">
        <f t="shared" si="85"/>
        <v>125</v>
      </c>
      <c r="X41" s="14">
        <f t="shared" si="86"/>
        <v>7.1040000000000001</v>
      </c>
      <c r="Y41" s="42" t="s">
        <v>17</v>
      </c>
      <c r="Z41" s="41"/>
      <c r="AA41" s="41"/>
    </row>
    <row r="42" spans="1:27" ht="12.75" x14ac:dyDescent="0.2">
      <c r="A42" s="3" t="s">
        <v>9</v>
      </c>
      <c r="B42" s="3" t="s">
        <v>140</v>
      </c>
      <c r="C42" s="10">
        <v>6</v>
      </c>
      <c r="D42" s="11">
        <f t="shared" si="77"/>
        <v>0.125</v>
      </c>
      <c r="E42" s="10">
        <v>4</v>
      </c>
      <c r="F42" s="11">
        <f t="shared" si="78"/>
        <v>8.3333333333333329E-2</v>
      </c>
      <c r="G42" s="10">
        <v>38</v>
      </c>
      <c r="H42" s="12">
        <f t="shared" si="79"/>
        <v>0.79166666666666663</v>
      </c>
      <c r="I42" s="13">
        <f t="shared" si="80"/>
        <v>48</v>
      </c>
      <c r="J42" s="14">
        <f t="shared" si="81"/>
        <v>2.4583333333333335</v>
      </c>
      <c r="K42" s="19">
        <f>(SUM(J40:J42)/3)</f>
        <v>5.2417834399228758</v>
      </c>
      <c r="L42" s="20" t="str">
        <f>IF(K42&lt;=3,"Ruim",IF(K42&gt;=7,"Bom","Regular"))</f>
        <v>Regular</v>
      </c>
      <c r="M42" s="20"/>
      <c r="O42" s="3" t="s">
        <v>9</v>
      </c>
      <c r="P42" s="3" t="s">
        <v>106</v>
      </c>
      <c r="Q42" s="10">
        <v>18</v>
      </c>
      <c r="R42" s="11">
        <f t="shared" si="82"/>
        <v>0.375</v>
      </c>
      <c r="S42" s="10">
        <v>12</v>
      </c>
      <c r="T42" s="11">
        <f t="shared" si="83"/>
        <v>0.25</v>
      </c>
      <c r="U42" s="10">
        <v>18</v>
      </c>
      <c r="V42" s="12">
        <f t="shared" si="84"/>
        <v>0.375</v>
      </c>
      <c r="W42" s="13">
        <f t="shared" si="85"/>
        <v>48</v>
      </c>
      <c r="X42" s="14">
        <f t="shared" si="86"/>
        <v>5.375</v>
      </c>
      <c r="Y42" s="19">
        <f>(SUM(X40:X42)/3)</f>
        <v>6.2488685446009384</v>
      </c>
      <c r="Z42" s="20" t="str">
        <f>IF(Y42&lt;=3,"Ruim",IF(Y42&gt;=7,"Bom","Regular"))</f>
        <v>Regular</v>
      </c>
      <c r="AA42" s="20"/>
    </row>
    <row r="43" spans="1:27" ht="12.75" x14ac:dyDescent="0.2">
      <c r="A43" s="5"/>
      <c r="B43" s="5"/>
      <c r="C43" s="5"/>
      <c r="D43" s="5"/>
      <c r="E43" s="5"/>
      <c r="F43" s="5"/>
      <c r="G43" s="5"/>
    </row>
    <row r="44" spans="1:27" ht="12.75" x14ac:dyDescent="0.2">
      <c r="A44" s="6" t="s">
        <v>3</v>
      </c>
      <c r="B44" s="9">
        <v>42808</v>
      </c>
      <c r="C44" s="43" t="s">
        <v>4</v>
      </c>
      <c r="D44" s="44"/>
      <c r="E44" s="45" t="s">
        <v>5</v>
      </c>
      <c r="F44" s="44"/>
      <c r="G44" s="46" t="s">
        <v>7</v>
      </c>
      <c r="H44" s="44"/>
      <c r="I44" s="7" t="s">
        <v>10</v>
      </c>
      <c r="J44" s="7" t="s">
        <v>11</v>
      </c>
      <c r="K44" s="40" t="s">
        <v>12</v>
      </c>
      <c r="L44" s="41"/>
      <c r="M44" s="8" t="s">
        <v>13</v>
      </c>
      <c r="O44" s="6" t="s">
        <v>3</v>
      </c>
      <c r="P44" s="9">
        <v>42808</v>
      </c>
      <c r="Q44" s="43" t="s">
        <v>4</v>
      </c>
      <c r="R44" s="44"/>
      <c r="S44" s="45" t="s">
        <v>5</v>
      </c>
      <c r="T44" s="44"/>
      <c r="U44" s="46" t="s">
        <v>7</v>
      </c>
      <c r="V44" s="44"/>
      <c r="W44" s="7" t="s">
        <v>10</v>
      </c>
      <c r="X44" s="7" t="s">
        <v>11</v>
      </c>
      <c r="Y44" s="40" t="s">
        <v>12</v>
      </c>
      <c r="Z44" s="41"/>
      <c r="AA44" s="8" t="s">
        <v>13</v>
      </c>
    </row>
    <row r="45" spans="1:27" ht="12.75" x14ac:dyDescent="0.2">
      <c r="A45" s="3" t="s">
        <v>6</v>
      </c>
      <c r="B45" s="3" t="s">
        <v>54</v>
      </c>
      <c r="C45" s="10">
        <v>83</v>
      </c>
      <c r="D45" s="11">
        <f t="shared" ref="D45:D47" si="87">(C45/I45)</f>
        <v>0.44623655913978494</v>
      </c>
      <c r="E45" s="10">
        <v>41</v>
      </c>
      <c r="F45" s="11">
        <f t="shared" ref="F45:F47" si="88">E45/I45</f>
        <v>0.22043010752688172</v>
      </c>
      <c r="G45" s="10">
        <v>62</v>
      </c>
      <c r="H45" s="12">
        <f t="shared" ref="H45:H47" si="89">G45/I45</f>
        <v>0.33333333333333331</v>
      </c>
      <c r="I45" s="13">
        <f t="shared" ref="I45:I47" si="90">SUM(C45+E45+G45)</f>
        <v>186</v>
      </c>
      <c r="J45" s="14">
        <f t="shared" ref="J45:J47" si="91">((C45*10)+(E45*5)+(G45*1))/I45</f>
        <v>5.897849462365591</v>
      </c>
      <c r="K45" s="15">
        <f>SUM(I45:I47)</f>
        <v>401</v>
      </c>
      <c r="L45" s="16">
        <f>K45/M45</f>
        <v>0.27847222222222223</v>
      </c>
      <c r="M45" s="17">
        <v>1440</v>
      </c>
      <c r="O45" s="3" t="s">
        <v>6</v>
      </c>
      <c r="P45" s="3" t="s">
        <v>55</v>
      </c>
      <c r="Q45" s="10">
        <v>68</v>
      </c>
      <c r="R45" s="11">
        <f t="shared" ref="R45:R47" si="92">(Q45/W45)</f>
        <v>0.66019417475728159</v>
      </c>
      <c r="S45" s="10">
        <v>25</v>
      </c>
      <c r="T45" s="11">
        <f t="shared" ref="T45:T47" si="93">S45/W45</f>
        <v>0.24271844660194175</v>
      </c>
      <c r="U45" s="10">
        <v>10</v>
      </c>
      <c r="V45" s="12">
        <f t="shared" ref="V45:V47" si="94">U45/W45</f>
        <v>9.7087378640776698E-2</v>
      </c>
      <c r="W45" s="13">
        <f t="shared" ref="W45:W47" si="95">SUM(Q45+S45+U45)</f>
        <v>103</v>
      </c>
      <c r="X45" s="14">
        <f t="shared" ref="X45:X47" si="96">((Q45*10)+(S45*5)+(U45*1))/W45</f>
        <v>7.9126213592233006</v>
      </c>
      <c r="Y45" s="15">
        <f>SUM(W45:W47)</f>
        <v>276</v>
      </c>
      <c r="Z45" s="16">
        <f>Y45/AA45</f>
        <v>0.6555819477434679</v>
      </c>
      <c r="AA45" s="17">
        <v>421</v>
      </c>
    </row>
    <row r="46" spans="1:27" ht="12.75" x14ac:dyDescent="0.2">
      <c r="A46" s="3" t="s">
        <v>8</v>
      </c>
      <c r="B46" s="3" t="s">
        <v>24</v>
      </c>
      <c r="C46" s="10">
        <v>64</v>
      </c>
      <c r="D46" s="11">
        <f t="shared" si="87"/>
        <v>0.46376811594202899</v>
      </c>
      <c r="E46" s="10">
        <v>52</v>
      </c>
      <c r="F46" s="11">
        <f t="shared" si="88"/>
        <v>0.37681159420289856</v>
      </c>
      <c r="G46" s="10">
        <v>22</v>
      </c>
      <c r="H46" s="12">
        <f t="shared" si="89"/>
        <v>0.15942028985507245</v>
      </c>
      <c r="I46" s="13">
        <f t="shared" si="90"/>
        <v>138</v>
      </c>
      <c r="J46" s="14">
        <f t="shared" si="91"/>
        <v>6.6811594202898554</v>
      </c>
      <c r="K46" s="42" t="s">
        <v>17</v>
      </c>
      <c r="L46" s="41"/>
      <c r="M46" s="41"/>
      <c r="O46" s="3" t="s">
        <v>8</v>
      </c>
      <c r="P46" s="3" t="s">
        <v>58</v>
      </c>
      <c r="Q46" s="10">
        <v>103</v>
      </c>
      <c r="R46" s="11">
        <f t="shared" si="92"/>
        <v>0.71527777777777779</v>
      </c>
      <c r="S46" s="10">
        <v>36</v>
      </c>
      <c r="T46" s="11">
        <f t="shared" si="93"/>
        <v>0.25</v>
      </c>
      <c r="U46" s="10">
        <v>5</v>
      </c>
      <c r="V46" s="12">
        <f t="shared" si="94"/>
        <v>3.4722222222222224E-2</v>
      </c>
      <c r="W46" s="13">
        <f t="shared" si="95"/>
        <v>144</v>
      </c>
      <c r="X46" s="14">
        <f t="shared" si="96"/>
        <v>8.4375</v>
      </c>
      <c r="Y46" s="42" t="s">
        <v>17</v>
      </c>
      <c r="Z46" s="41"/>
      <c r="AA46" s="41"/>
    </row>
    <row r="47" spans="1:27" ht="12.75" x14ac:dyDescent="0.2">
      <c r="A47" s="3" t="s">
        <v>9</v>
      </c>
      <c r="B47" s="3" t="s">
        <v>107</v>
      </c>
      <c r="C47" s="10">
        <v>34</v>
      </c>
      <c r="D47" s="11">
        <f t="shared" si="87"/>
        <v>0.44155844155844154</v>
      </c>
      <c r="E47" s="10">
        <v>13</v>
      </c>
      <c r="F47" s="11">
        <f t="shared" si="88"/>
        <v>0.16883116883116883</v>
      </c>
      <c r="G47" s="10">
        <v>30</v>
      </c>
      <c r="H47" s="12">
        <f t="shared" si="89"/>
        <v>0.38961038961038963</v>
      </c>
      <c r="I47" s="13">
        <f t="shared" si="90"/>
        <v>77</v>
      </c>
      <c r="J47" s="14">
        <f t="shared" si="91"/>
        <v>5.6493506493506498</v>
      </c>
      <c r="K47" s="19">
        <f>(SUM(J45:J47)/3)</f>
        <v>6.0761198440020321</v>
      </c>
      <c r="L47" s="20" t="str">
        <f>IF(K47&lt;=3,"Ruim",IF(K47&gt;=7,"Bom","Regular"))</f>
        <v>Regular</v>
      </c>
      <c r="M47" s="20"/>
      <c r="O47" s="3" t="s">
        <v>9</v>
      </c>
      <c r="P47" s="3" t="s">
        <v>126</v>
      </c>
      <c r="Q47" s="10">
        <v>12</v>
      </c>
      <c r="R47" s="11">
        <f t="shared" si="92"/>
        <v>0.41379310344827586</v>
      </c>
      <c r="S47" s="10">
        <v>9</v>
      </c>
      <c r="T47" s="11">
        <f t="shared" si="93"/>
        <v>0.31034482758620691</v>
      </c>
      <c r="U47" s="10">
        <v>8</v>
      </c>
      <c r="V47" s="12">
        <f t="shared" si="94"/>
        <v>0.27586206896551724</v>
      </c>
      <c r="W47" s="13">
        <f t="shared" si="95"/>
        <v>29</v>
      </c>
      <c r="X47" s="14">
        <f t="shared" si="96"/>
        <v>5.9655172413793105</v>
      </c>
      <c r="Y47" s="19">
        <f>(SUM(X45:X47)/3)</f>
        <v>7.4385462002008707</v>
      </c>
      <c r="Z47" s="20" t="str">
        <f>IF(Y47&lt;=3,"Ruim",IF(Y47&gt;=7,"Bom","Regular"))</f>
        <v>Bom</v>
      </c>
      <c r="AA47" s="20"/>
    </row>
    <row r="48" spans="1:27" ht="12.75" x14ac:dyDescent="0.2">
      <c r="A48" s="5"/>
      <c r="B48" s="5"/>
      <c r="C48" s="5"/>
      <c r="D48" s="5"/>
      <c r="E48" s="5"/>
      <c r="F48" s="5"/>
      <c r="G48" s="5"/>
    </row>
    <row r="49" spans="1:27" ht="12.75" x14ac:dyDescent="0.2">
      <c r="A49" s="6" t="s">
        <v>3</v>
      </c>
      <c r="B49" s="9">
        <v>42809</v>
      </c>
      <c r="C49" s="43" t="s">
        <v>4</v>
      </c>
      <c r="D49" s="44"/>
      <c r="E49" s="45" t="s">
        <v>5</v>
      </c>
      <c r="F49" s="44"/>
      <c r="G49" s="46" t="s">
        <v>7</v>
      </c>
      <c r="H49" s="44"/>
      <c r="I49" s="7" t="s">
        <v>10</v>
      </c>
      <c r="J49" s="7" t="s">
        <v>11</v>
      </c>
      <c r="K49" s="40" t="s">
        <v>12</v>
      </c>
      <c r="L49" s="41"/>
      <c r="M49" s="8" t="s">
        <v>13</v>
      </c>
      <c r="O49" s="6" t="s">
        <v>3</v>
      </c>
      <c r="P49" s="9">
        <v>42809</v>
      </c>
      <c r="Q49" s="43" t="s">
        <v>4</v>
      </c>
      <c r="R49" s="44"/>
      <c r="S49" s="45" t="s">
        <v>5</v>
      </c>
      <c r="T49" s="44"/>
      <c r="U49" s="46" t="s">
        <v>7</v>
      </c>
      <c r="V49" s="44"/>
      <c r="W49" s="7" t="s">
        <v>10</v>
      </c>
      <c r="X49" s="7" t="s">
        <v>11</v>
      </c>
      <c r="Y49" s="40" t="s">
        <v>12</v>
      </c>
      <c r="Z49" s="41"/>
      <c r="AA49" s="8" t="s">
        <v>13</v>
      </c>
    </row>
    <row r="50" spans="1:27" ht="12.75" x14ac:dyDescent="0.2">
      <c r="A50" s="3" t="s">
        <v>6</v>
      </c>
      <c r="B50" s="3" t="s">
        <v>61</v>
      </c>
      <c r="C50" s="10">
        <v>113</v>
      </c>
      <c r="D50" s="11">
        <f t="shared" ref="D50:D52" si="97">(C50/I50)</f>
        <v>0.52314814814814814</v>
      </c>
      <c r="E50" s="10">
        <v>70</v>
      </c>
      <c r="F50" s="11">
        <f t="shared" ref="F50:F52" si="98">E50/I50</f>
        <v>0.32407407407407407</v>
      </c>
      <c r="G50" s="10">
        <v>33</v>
      </c>
      <c r="H50" s="12">
        <f t="shared" ref="H50:H52" si="99">G50/I50</f>
        <v>0.15277777777777779</v>
      </c>
      <c r="I50" s="13">
        <f t="shared" ref="I50:I52" si="100">SUM(C50+E50+G50)</f>
        <v>216</v>
      </c>
      <c r="J50" s="14">
        <f t="shared" ref="J50:J52" si="101">((C50*10)+(E50*5)+(G50*1))/I50</f>
        <v>7.0046296296296298</v>
      </c>
      <c r="K50" s="15">
        <f>SUM(I50:I52)</f>
        <v>471</v>
      </c>
      <c r="L50" s="16">
        <f>K50/M50</f>
        <v>0.34229651162790697</v>
      </c>
      <c r="M50" s="17">
        <v>1376</v>
      </c>
      <c r="O50" s="3" t="s">
        <v>6</v>
      </c>
      <c r="P50" s="3" t="s">
        <v>15</v>
      </c>
      <c r="Q50" s="10">
        <v>48</v>
      </c>
      <c r="R50" s="11">
        <f t="shared" ref="R50:R52" si="102">(Q50/W50)</f>
        <v>0.51063829787234039</v>
      </c>
      <c r="S50" s="10">
        <v>22</v>
      </c>
      <c r="T50" s="11">
        <f t="shared" ref="T50:T52" si="103">S50/W50</f>
        <v>0.23404255319148937</v>
      </c>
      <c r="U50" s="10">
        <v>24</v>
      </c>
      <c r="V50" s="12">
        <f t="shared" ref="V50:V52" si="104">U50/W50</f>
        <v>0.25531914893617019</v>
      </c>
      <c r="W50" s="13">
        <f t="shared" ref="W50:W52" si="105">SUM(Q50+S50+U50)</f>
        <v>94</v>
      </c>
      <c r="X50" s="14">
        <f t="shared" ref="X50:X52" si="106">((Q50*10)+(S50*5)+(U50*1))/W50</f>
        <v>6.5319148936170217</v>
      </c>
      <c r="Y50" s="15">
        <f>SUM(W50:W52)</f>
        <v>140</v>
      </c>
      <c r="Z50" s="16">
        <f>Y50/AA50</f>
        <v>0.38251366120218577</v>
      </c>
      <c r="AA50" s="17">
        <v>366</v>
      </c>
    </row>
    <row r="51" spans="1:27" ht="12.75" x14ac:dyDescent="0.2">
      <c r="A51" s="3" t="s">
        <v>8</v>
      </c>
      <c r="B51" s="3" t="s">
        <v>49</v>
      </c>
      <c r="C51" s="10">
        <v>51</v>
      </c>
      <c r="D51" s="11">
        <f t="shared" si="97"/>
        <v>0.35915492957746481</v>
      </c>
      <c r="E51" s="10">
        <v>37</v>
      </c>
      <c r="F51" s="11">
        <f t="shared" si="98"/>
        <v>0.26056338028169013</v>
      </c>
      <c r="G51" s="10">
        <v>54</v>
      </c>
      <c r="H51" s="12">
        <f t="shared" si="99"/>
        <v>0.38028169014084506</v>
      </c>
      <c r="I51" s="13">
        <f t="shared" si="100"/>
        <v>142</v>
      </c>
      <c r="J51" s="14">
        <f t="shared" si="101"/>
        <v>5.274647887323944</v>
      </c>
      <c r="K51" s="42" t="s">
        <v>17</v>
      </c>
      <c r="L51" s="41"/>
      <c r="M51" s="41"/>
      <c r="O51" s="3" t="s">
        <v>8</v>
      </c>
      <c r="P51" s="18" t="s">
        <v>62</v>
      </c>
      <c r="Q51" s="10">
        <v>11</v>
      </c>
      <c r="R51" s="11">
        <f t="shared" si="102"/>
        <v>0.35483870967741937</v>
      </c>
      <c r="S51" s="10">
        <v>18</v>
      </c>
      <c r="T51" s="11">
        <f t="shared" si="103"/>
        <v>0.58064516129032262</v>
      </c>
      <c r="U51" s="10">
        <v>2</v>
      </c>
      <c r="V51" s="12">
        <f t="shared" si="104"/>
        <v>6.4516129032258063E-2</v>
      </c>
      <c r="W51" s="13">
        <f t="shared" si="105"/>
        <v>31</v>
      </c>
      <c r="X51" s="14">
        <f t="shared" si="106"/>
        <v>6.5161290322580649</v>
      </c>
      <c r="Y51" s="42" t="s">
        <v>17</v>
      </c>
      <c r="Z51" s="41"/>
      <c r="AA51" s="41"/>
    </row>
    <row r="52" spans="1:27" ht="12.75" x14ac:dyDescent="0.2">
      <c r="A52" s="3" t="s">
        <v>9</v>
      </c>
      <c r="B52" s="3" t="s">
        <v>120</v>
      </c>
      <c r="C52" s="10">
        <v>25</v>
      </c>
      <c r="D52" s="11">
        <f t="shared" si="97"/>
        <v>0.22123893805309736</v>
      </c>
      <c r="E52" s="10">
        <v>11</v>
      </c>
      <c r="F52" s="11">
        <f t="shared" si="98"/>
        <v>9.7345132743362831E-2</v>
      </c>
      <c r="G52" s="10">
        <v>77</v>
      </c>
      <c r="H52" s="12">
        <f t="shared" si="99"/>
        <v>0.68141592920353977</v>
      </c>
      <c r="I52" s="13">
        <f t="shared" si="100"/>
        <v>113</v>
      </c>
      <c r="J52" s="14">
        <f t="shared" si="101"/>
        <v>3.3805309734513274</v>
      </c>
      <c r="K52" s="19">
        <f>(SUM(J50:J52)/3)</f>
        <v>5.2199361634682999</v>
      </c>
      <c r="L52" s="20" t="str">
        <f>IF(K52&lt;=3,"Ruim",IF(K52&gt;=7,"Bom","Regular"))</f>
        <v>Regular</v>
      </c>
      <c r="M52" s="20"/>
      <c r="O52" s="3" t="s">
        <v>9</v>
      </c>
      <c r="P52" s="18" t="s">
        <v>64</v>
      </c>
      <c r="Q52" s="10">
        <v>6</v>
      </c>
      <c r="R52" s="11">
        <f t="shared" si="102"/>
        <v>0.4</v>
      </c>
      <c r="S52" s="10">
        <v>2</v>
      </c>
      <c r="T52" s="11">
        <f t="shared" si="103"/>
        <v>0.13333333333333333</v>
      </c>
      <c r="U52" s="10">
        <v>7</v>
      </c>
      <c r="V52" s="12">
        <f t="shared" si="104"/>
        <v>0.46666666666666667</v>
      </c>
      <c r="W52" s="13">
        <f t="shared" si="105"/>
        <v>15</v>
      </c>
      <c r="X52" s="14">
        <f t="shared" si="106"/>
        <v>5.1333333333333337</v>
      </c>
      <c r="Y52" s="19">
        <f>(SUM(X50:X52)/3)</f>
        <v>6.0604590864028074</v>
      </c>
      <c r="Z52" s="20" t="str">
        <f>IF(Y52&lt;=3,"Ruim",IF(Y52&gt;=7,"Bom","Regular"))</f>
        <v>Regular</v>
      </c>
      <c r="AA52" s="20"/>
    </row>
    <row r="54" spans="1:27" ht="12.75" x14ac:dyDescent="0.2">
      <c r="A54" s="6" t="s">
        <v>3</v>
      </c>
      <c r="B54" s="9">
        <v>42810</v>
      </c>
      <c r="C54" s="43" t="s">
        <v>4</v>
      </c>
      <c r="D54" s="44"/>
      <c r="E54" s="45" t="s">
        <v>5</v>
      </c>
      <c r="F54" s="44"/>
      <c r="G54" s="46" t="s">
        <v>7</v>
      </c>
      <c r="H54" s="44"/>
      <c r="I54" s="7" t="s">
        <v>10</v>
      </c>
      <c r="J54" s="7" t="s">
        <v>11</v>
      </c>
      <c r="K54" s="40" t="s">
        <v>12</v>
      </c>
      <c r="L54" s="41"/>
      <c r="M54" s="8" t="s">
        <v>13</v>
      </c>
      <c r="O54" s="6" t="s">
        <v>3</v>
      </c>
      <c r="P54" s="9">
        <v>42810</v>
      </c>
      <c r="Q54" s="43" t="s">
        <v>4</v>
      </c>
      <c r="R54" s="44"/>
      <c r="S54" s="45" t="s">
        <v>5</v>
      </c>
      <c r="T54" s="44"/>
      <c r="U54" s="46" t="s">
        <v>7</v>
      </c>
      <c r="V54" s="44"/>
      <c r="W54" s="7" t="s">
        <v>10</v>
      </c>
      <c r="X54" s="7" t="s">
        <v>11</v>
      </c>
      <c r="Y54" s="40" t="s">
        <v>12</v>
      </c>
      <c r="Z54" s="41"/>
      <c r="AA54" s="8" t="s">
        <v>13</v>
      </c>
    </row>
    <row r="55" spans="1:27" ht="12.75" x14ac:dyDescent="0.2">
      <c r="A55" s="3" t="s">
        <v>6</v>
      </c>
      <c r="B55" s="3" t="s">
        <v>66</v>
      </c>
      <c r="C55" s="10">
        <v>80</v>
      </c>
      <c r="D55" s="11">
        <f t="shared" ref="D55:D57" si="107">(C55/I55)</f>
        <v>0.625</v>
      </c>
      <c r="E55" s="10">
        <v>38</v>
      </c>
      <c r="F55" s="11">
        <f t="shared" ref="F55:F57" si="108">E55/I55</f>
        <v>0.296875</v>
      </c>
      <c r="G55" s="10">
        <v>10</v>
      </c>
      <c r="H55" s="12">
        <f t="shared" ref="H55:H57" si="109">G55/I55</f>
        <v>7.8125E-2</v>
      </c>
      <c r="I55" s="13">
        <f t="shared" ref="I55:I57" si="110">SUM(C55+E55+G55)</f>
        <v>128</v>
      </c>
      <c r="J55" s="14">
        <f t="shared" ref="J55:J57" si="111">((C55*10)+(E55*5)+(G55*1))/I55</f>
        <v>7.8125</v>
      </c>
      <c r="K55" s="15">
        <f t="shared" ref="K55:L55" si="112">SUM(I55:I57)</f>
        <v>351</v>
      </c>
      <c r="L55" s="14">
        <f t="shared" si="112"/>
        <v>22.002504948045523</v>
      </c>
      <c r="M55" s="17">
        <v>1190</v>
      </c>
      <c r="O55" s="3" t="s">
        <v>6</v>
      </c>
      <c r="P55" s="3" t="s">
        <v>141</v>
      </c>
      <c r="Q55" s="10">
        <v>28</v>
      </c>
      <c r="R55" s="12">
        <f>(Q55/W55)</f>
        <v>0.22764227642276422</v>
      </c>
      <c r="S55" s="10">
        <v>10</v>
      </c>
      <c r="T55" s="11">
        <f t="shared" ref="T55:T57" si="113">S55/W55</f>
        <v>8.1300813008130079E-2</v>
      </c>
      <c r="U55" s="10">
        <v>85</v>
      </c>
      <c r="V55" s="12">
        <f t="shared" ref="V55:V57" si="114">U55/W55</f>
        <v>0.69105691056910568</v>
      </c>
      <c r="W55" s="13">
        <f t="shared" ref="W55:W57" si="115">SUM(Q55+S55+U55)</f>
        <v>123</v>
      </c>
      <c r="X55" s="14">
        <f t="shared" ref="X55:X57" si="116">((Q55*10)+(S55*5)+(U55*1))/W55</f>
        <v>3.3739837398373984</v>
      </c>
      <c r="Y55" s="15">
        <f t="shared" ref="Y55:Z55" si="117">SUM(W55:W57)</f>
        <v>339</v>
      </c>
      <c r="Z55" s="14">
        <f t="shared" si="117"/>
        <v>13.652587489029383</v>
      </c>
      <c r="AA55" s="17">
        <v>371</v>
      </c>
    </row>
    <row r="56" spans="1:27" ht="12.75" x14ac:dyDescent="0.2">
      <c r="A56" s="3" t="s">
        <v>8</v>
      </c>
      <c r="B56" s="3" t="s">
        <v>31</v>
      </c>
      <c r="C56" s="10">
        <v>34</v>
      </c>
      <c r="D56" s="11">
        <f t="shared" si="107"/>
        <v>0.36170212765957449</v>
      </c>
      <c r="E56" s="10">
        <v>40</v>
      </c>
      <c r="F56" s="11">
        <f t="shared" si="108"/>
        <v>0.42553191489361702</v>
      </c>
      <c r="G56" s="10">
        <v>20</v>
      </c>
      <c r="H56" s="12">
        <f t="shared" si="109"/>
        <v>0.21276595744680851</v>
      </c>
      <c r="I56" s="13">
        <f t="shared" si="110"/>
        <v>94</v>
      </c>
      <c r="J56" s="14">
        <f t="shared" si="111"/>
        <v>5.957446808510638</v>
      </c>
      <c r="K56" s="42" t="s">
        <v>17</v>
      </c>
      <c r="L56" s="41"/>
      <c r="M56" s="41"/>
      <c r="O56" s="3" t="s">
        <v>8</v>
      </c>
      <c r="P56" s="3" t="s">
        <v>71</v>
      </c>
      <c r="Q56" s="10">
        <v>119</v>
      </c>
      <c r="R56" s="12">
        <f t="shared" ref="R56:R57" si="118">Q56/W56</f>
        <v>0.65384615384615385</v>
      </c>
      <c r="S56" s="10">
        <v>38</v>
      </c>
      <c r="T56" s="11">
        <f t="shared" si="113"/>
        <v>0.2087912087912088</v>
      </c>
      <c r="U56" s="10">
        <v>25</v>
      </c>
      <c r="V56" s="12">
        <f t="shared" si="114"/>
        <v>0.13736263736263737</v>
      </c>
      <c r="W56" s="13">
        <f t="shared" si="115"/>
        <v>182</v>
      </c>
      <c r="X56" s="14">
        <f t="shared" si="116"/>
        <v>7.7197802197802199</v>
      </c>
      <c r="Y56" s="42" t="s">
        <v>17</v>
      </c>
      <c r="Z56" s="41"/>
      <c r="AA56" s="41"/>
    </row>
    <row r="57" spans="1:27" ht="12.75" x14ac:dyDescent="0.2">
      <c r="A57" s="3" t="s">
        <v>9</v>
      </c>
      <c r="B57" s="3" t="s">
        <v>127</v>
      </c>
      <c r="C57" s="10">
        <v>97</v>
      </c>
      <c r="D57" s="11">
        <f t="shared" si="107"/>
        <v>0.75193798449612403</v>
      </c>
      <c r="E57" s="10">
        <v>15</v>
      </c>
      <c r="F57" s="11">
        <f t="shared" si="108"/>
        <v>0.11627906976744186</v>
      </c>
      <c r="G57" s="10">
        <v>17</v>
      </c>
      <c r="H57" s="12">
        <f t="shared" si="109"/>
        <v>0.13178294573643412</v>
      </c>
      <c r="I57" s="13">
        <f t="shared" si="110"/>
        <v>129</v>
      </c>
      <c r="J57" s="14">
        <f t="shared" si="111"/>
        <v>8.2325581395348841</v>
      </c>
      <c r="K57" s="19">
        <f>(SUM(J55:J57)/3)</f>
        <v>7.334168316015174</v>
      </c>
      <c r="L57" s="20" t="str">
        <f>IF(K57&lt;=3,"Ruim",IF(K57&gt;=7,"Bom","Regular"))</f>
        <v>Bom</v>
      </c>
      <c r="M57" s="20"/>
      <c r="O57" s="3" t="s">
        <v>9</v>
      </c>
      <c r="P57" s="3" t="s">
        <v>63</v>
      </c>
      <c r="Q57" s="10">
        <v>5</v>
      </c>
      <c r="R57" s="12">
        <f t="shared" si="118"/>
        <v>0.14705882352941177</v>
      </c>
      <c r="S57" s="10">
        <v>2</v>
      </c>
      <c r="T57" s="11">
        <f t="shared" si="113"/>
        <v>5.8823529411764705E-2</v>
      </c>
      <c r="U57" s="10">
        <v>27</v>
      </c>
      <c r="V57" s="12">
        <f t="shared" si="114"/>
        <v>0.79411764705882348</v>
      </c>
      <c r="W57" s="13">
        <f t="shared" si="115"/>
        <v>34</v>
      </c>
      <c r="X57" s="14">
        <f t="shared" si="116"/>
        <v>2.5588235294117645</v>
      </c>
      <c r="Y57" s="19">
        <f>(SUM(X55:X57)/3)</f>
        <v>4.5508624963431279</v>
      </c>
      <c r="Z57" s="20" t="str">
        <f>IF(Y57&lt;=3,"Ruim",IF(Y57&gt;=7,"Bom","Regular"))</f>
        <v>Regular</v>
      </c>
      <c r="AA57" s="20"/>
    </row>
    <row r="59" spans="1:27" ht="12.75" x14ac:dyDescent="0.2">
      <c r="A59" s="6" t="s">
        <v>3</v>
      </c>
      <c r="B59" s="9">
        <v>42811</v>
      </c>
      <c r="C59" s="43" t="s">
        <v>4</v>
      </c>
      <c r="D59" s="44"/>
      <c r="E59" s="45" t="s">
        <v>5</v>
      </c>
      <c r="F59" s="44"/>
      <c r="G59" s="46" t="s">
        <v>7</v>
      </c>
      <c r="H59" s="44"/>
      <c r="I59" s="7" t="s">
        <v>10</v>
      </c>
      <c r="J59" s="7" t="s">
        <v>11</v>
      </c>
      <c r="K59" s="40" t="s">
        <v>12</v>
      </c>
      <c r="L59" s="41"/>
      <c r="M59" s="8" t="s">
        <v>13</v>
      </c>
      <c r="O59" s="6" t="s">
        <v>3</v>
      </c>
      <c r="P59" s="9">
        <v>42811</v>
      </c>
      <c r="Q59" s="43" t="s">
        <v>4</v>
      </c>
      <c r="R59" s="44"/>
      <c r="S59" s="45" t="s">
        <v>5</v>
      </c>
      <c r="T59" s="44"/>
      <c r="U59" s="46" t="s">
        <v>7</v>
      </c>
      <c r="V59" s="44"/>
      <c r="W59" s="7" t="s">
        <v>10</v>
      </c>
      <c r="X59" s="7" t="s">
        <v>11</v>
      </c>
      <c r="Y59" s="40" t="s">
        <v>12</v>
      </c>
      <c r="Z59" s="41"/>
      <c r="AA59" s="8" t="s">
        <v>13</v>
      </c>
    </row>
    <row r="60" spans="1:27" ht="12.75" x14ac:dyDescent="0.2">
      <c r="A60" s="3" t="s">
        <v>6</v>
      </c>
      <c r="B60" s="3" t="s">
        <v>72</v>
      </c>
      <c r="C60" s="10">
        <v>44</v>
      </c>
      <c r="D60" s="11">
        <f t="shared" ref="D60:D62" si="119">(C60/I60)</f>
        <v>0.34375</v>
      </c>
      <c r="E60" s="10">
        <v>19</v>
      </c>
      <c r="F60" s="11">
        <f t="shared" ref="F60:F62" si="120">E60/I60</f>
        <v>0.1484375</v>
      </c>
      <c r="G60" s="10">
        <v>65</v>
      </c>
      <c r="H60" s="12">
        <f t="shared" ref="H60:H62" si="121">G60/I60</f>
        <v>0.5078125</v>
      </c>
      <c r="I60" s="13">
        <f t="shared" ref="I60:I62" si="122">SUM(C60+E60+G60)</f>
        <v>128</v>
      </c>
      <c r="J60" s="14">
        <f t="shared" ref="J60:J62" si="123">((C60*10)+(E60*5)+(G60*1))/I60</f>
        <v>4.6875</v>
      </c>
      <c r="K60" s="15">
        <f>SUM(I60:I62)</f>
        <v>363</v>
      </c>
      <c r="L60" s="16">
        <f>K60/M60</f>
        <v>0.38250790305584825</v>
      </c>
      <c r="M60" s="17">
        <v>949</v>
      </c>
      <c r="O60" s="3" t="s">
        <v>6</v>
      </c>
      <c r="P60" s="3" t="s">
        <v>110</v>
      </c>
      <c r="Q60" s="10">
        <v>38</v>
      </c>
      <c r="R60" s="11">
        <f t="shared" ref="R60:R62" si="124">(Q60/W60)</f>
        <v>0.35514018691588783</v>
      </c>
      <c r="S60" s="10">
        <v>44</v>
      </c>
      <c r="T60" s="11">
        <f t="shared" ref="T60:T62" si="125">S60/W60</f>
        <v>0.41121495327102803</v>
      </c>
      <c r="U60" s="10">
        <v>25</v>
      </c>
      <c r="V60" s="12">
        <f t="shared" ref="V60:V62" si="126">U60/W60</f>
        <v>0.23364485981308411</v>
      </c>
      <c r="W60" s="13">
        <f t="shared" ref="W60:W62" si="127">SUM(Q60+S60+U60)</f>
        <v>107</v>
      </c>
      <c r="X60" s="14">
        <f t="shared" ref="X60:X62" si="128">((Q60*10)+(S60*5)+(U60*1))/W60</f>
        <v>5.8411214953271031</v>
      </c>
      <c r="Y60" s="15">
        <f>SUM(W60:W62)</f>
        <v>329</v>
      </c>
      <c r="Z60" s="16">
        <f>Y60/AA60</f>
        <v>1.348360655737705</v>
      </c>
      <c r="AA60" s="17">
        <v>244</v>
      </c>
    </row>
    <row r="61" spans="1:27" ht="12.75" x14ac:dyDescent="0.2">
      <c r="A61" s="3" t="s">
        <v>8</v>
      </c>
      <c r="B61" s="3" t="s">
        <v>68</v>
      </c>
      <c r="C61" s="10">
        <v>55</v>
      </c>
      <c r="D61" s="11">
        <f t="shared" si="119"/>
        <v>0.27500000000000002</v>
      </c>
      <c r="E61" s="10">
        <v>38</v>
      </c>
      <c r="F61" s="11">
        <f t="shared" si="120"/>
        <v>0.19</v>
      </c>
      <c r="G61" s="10">
        <v>107</v>
      </c>
      <c r="H61" s="12">
        <f t="shared" si="121"/>
        <v>0.53500000000000003</v>
      </c>
      <c r="I61" s="13">
        <f t="shared" si="122"/>
        <v>200</v>
      </c>
      <c r="J61" s="14">
        <f t="shared" si="123"/>
        <v>4.2350000000000003</v>
      </c>
      <c r="K61" s="42" t="s">
        <v>17</v>
      </c>
      <c r="L61" s="41"/>
      <c r="M61" s="41"/>
      <c r="O61" s="3" t="s">
        <v>8</v>
      </c>
      <c r="P61" s="3" t="s">
        <v>75</v>
      </c>
      <c r="Q61" s="10">
        <v>75</v>
      </c>
      <c r="R61" s="11">
        <f t="shared" si="124"/>
        <v>0.49019607843137253</v>
      </c>
      <c r="S61" s="10">
        <v>62</v>
      </c>
      <c r="T61" s="11">
        <f t="shared" si="125"/>
        <v>0.40522875816993464</v>
      </c>
      <c r="U61" s="10">
        <v>16</v>
      </c>
      <c r="V61" s="12">
        <f t="shared" si="126"/>
        <v>0.10457516339869281</v>
      </c>
      <c r="W61" s="13">
        <f t="shared" si="127"/>
        <v>153</v>
      </c>
      <c r="X61" s="14">
        <f t="shared" si="128"/>
        <v>7.0326797385620914</v>
      </c>
      <c r="Y61" s="42" t="s">
        <v>17</v>
      </c>
      <c r="Z61" s="41"/>
      <c r="AA61" s="41"/>
    </row>
    <row r="62" spans="1:27" ht="12.75" x14ac:dyDescent="0.2">
      <c r="A62" s="3" t="s">
        <v>9</v>
      </c>
      <c r="B62" s="3" t="s">
        <v>76</v>
      </c>
      <c r="C62" s="10">
        <v>9</v>
      </c>
      <c r="D62" s="11">
        <f t="shared" si="119"/>
        <v>0.25714285714285712</v>
      </c>
      <c r="E62" s="10">
        <v>22</v>
      </c>
      <c r="F62" s="11">
        <f t="shared" si="120"/>
        <v>0.62857142857142856</v>
      </c>
      <c r="G62" s="10">
        <v>4</v>
      </c>
      <c r="H62" s="12">
        <f t="shared" si="121"/>
        <v>0.11428571428571428</v>
      </c>
      <c r="I62" s="13">
        <f t="shared" si="122"/>
        <v>35</v>
      </c>
      <c r="J62" s="14">
        <f t="shared" si="123"/>
        <v>5.8285714285714283</v>
      </c>
      <c r="K62" s="19">
        <f>(SUM(J60:J62)/3)</f>
        <v>4.9170238095238092</v>
      </c>
      <c r="L62" s="20" t="str">
        <f>IF(K62&lt;=3,"Ruim",IF(K62&gt;=7,"Bom","Regular"))</f>
        <v>Regular</v>
      </c>
      <c r="M62" s="20"/>
      <c r="O62" s="3" t="s">
        <v>9</v>
      </c>
      <c r="P62" s="3" t="s">
        <v>51</v>
      </c>
      <c r="Q62" s="10">
        <v>35</v>
      </c>
      <c r="R62" s="11">
        <f t="shared" si="124"/>
        <v>0.50724637681159424</v>
      </c>
      <c r="S62" s="10">
        <v>22</v>
      </c>
      <c r="T62" s="11">
        <f t="shared" si="125"/>
        <v>0.3188405797101449</v>
      </c>
      <c r="U62" s="10">
        <v>12</v>
      </c>
      <c r="V62" s="12">
        <f t="shared" si="126"/>
        <v>0.17391304347826086</v>
      </c>
      <c r="W62" s="13">
        <f t="shared" si="127"/>
        <v>69</v>
      </c>
      <c r="X62" s="14">
        <f t="shared" si="128"/>
        <v>6.8405797101449277</v>
      </c>
      <c r="Y62" s="19">
        <f>(SUM(X60:X62)/3)</f>
        <v>6.571460314678041</v>
      </c>
      <c r="Z62" s="20" t="str">
        <f>IF(Y62&lt;=3,"Ruim",IF(Y62&gt;=7,"Bom","Regular"))</f>
        <v>Regular</v>
      </c>
      <c r="AA62" s="20"/>
    </row>
    <row r="63" spans="1:27" ht="12.75" x14ac:dyDescent="0.2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214"/>
      <c r="AA63" s="214"/>
    </row>
    <row r="64" spans="1:27" ht="12.75" x14ac:dyDescent="0.2">
      <c r="A64" s="6" t="s">
        <v>3</v>
      </c>
      <c r="B64" s="9">
        <v>42814</v>
      </c>
      <c r="C64" s="43" t="s">
        <v>4</v>
      </c>
      <c r="D64" s="44"/>
      <c r="E64" s="45" t="s">
        <v>5</v>
      </c>
      <c r="F64" s="44"/>
      <c r="G64" s="46" t="s">
        <v>7</v>
      </c>
      <c r="H64" s="44"/>
      <c r="I64" s="7" t="s">
        <v>10</v>
      </c>
      <c r="J64" s="7" t="s">
        <v>11</v>
      </c>
      <c r="K64" s="40" t="s">
        <v>12</v>
      </c>
      <c r="L64" s="41"/>
      <c r="M64" s="8" t="s">
        <v>13</v>
      </c>
      <c r="O64" s="6" t="s">
        <v>3</v>
      </c>
      <c r="P64" s="9">
        <v>42814</v>
      </c>
      <c r="Q64" s="43" t="s">
        <v>4</v>
      </c>
      <c r="R64" s="44"/>
      <c r="S64" s="45" t="s">
        <v>5</v>
      </c>
      <c r="T64" s="44"/>
      <c r="U64" s="46" t="s">
        <v>7</v>
      </c>
      <c r="V64" s="44"/>
      <c r="W64" s="7" t="s">
        <v>10</v>
      </c>
      <c r="X64" s="7" t="s">
        <v>11</v>
      </c>
      <c r="Y64" s="40" t="s">
        <v>12</v>
      </c>
      <c r="Z64" s="41"/>
      <c r="AA64" s="8" t="s">
        <v>13</v>
      </c>
    </row>
    <row r="65" spans="1:27" ht="12.75" x14ac:dyDescent="0.2">
      <c r="A65" s="3" t="s">
        <v>6</v>
      </c>
      <c r="B65" s="3" t="s">
        <v>78</v>
      </c>
      <c r="C65" s="10">
        <v>43</v>
      </c>
      <c r="D65" s="11">
        <f t="shared" ref="D65:D67" si="129">(C65/I65)</f>
        <v>0.38392857142857145</v>
      </c>
      <c r="E65" s="10">
        <v>57</v>
      </c>
      <c r="F65" s="11">
        <f t="shared" ref="F65:F67" si="130">E65/I65</f>
        <v>0.5089285714285714</v>
      </c>
      <c r="G65" s="10">
        <v>12</v>
      </c>
      <c r="H65" s="12">
        <f t="shared" ref="H65:H67" si="131">G65/I65</f>
        <v>0.10714285714285714</v>
      </c>
      <c r="I65" s="13">
        <f t="shared" ref="I65:I67" si="132">SUM(C65+E65+G65)</f>
        <v>112</v>
      </c>
      <c r="J65" s="14">
        <f t="shared" ref="J65:J67" si="133">((C65*10)+(E65*5)+(G65*1))/I65</f>
        <v>6.4910714285714288</v>
      </c>
      <c r="K65" s="15">
        <f>SUM(I65:I67)</f>
        <v>327</v>
      </c>
      <c r="L65" s="16">
        <f>K65/M65</f>
        <v>0.20297951582867785</v>
      </c>
      <c r="M65" s="17">
        <v>1611</v>
      </c>
      <c r="O65" s="3" t="s">
        <v>6</v>
      </c>
      <c r="P65" s="18" t="s">
        <v>47</v>
      </c>
      <c r="Q65" s="10">
        <v>69</v>
      </c>
      <c r="R65" s="11">
        <f t="shared" ref="R65:R67" si="134">(Q65/W65)</f>
        <v>0.51879699248120303</v>
      </c>
      <c r="S65" s="10">
        <v>49</v>
      </c>
      <c r="T65" s="11">
        <f t="shared" ref="T65:T67" si="135">S65/W65</f>
        <v>0.36842105263157893</v>
      </c>
      <c r="U65" s="10">
        <v>15</v>
      </c>
      <c r="V65" s="12">
        <f t="shared" ref="V65:V67" si="136">U65/W65</f>
        <v>0.11278195488721804</v>
      </c>
      <c r="W65" s="13">
        <f t="shared" ref="W65:W67" si="137">SUM(Q65+S65+U65)</f>
        <v>133</v>
      </c>
      <c r="X65" s="14">
        <f t="shared" ref="X65:X67" si="138">((Q65*10)+(S65*5)+(U65*1))/W65</f>
        <v>7.1428571428571432</v>
      </c>
      <c r="Y65" s="15">
        <f t="shared" ref="Y65:Z65" si="139">SUM(W65:W67)</f>
        <v>339</v>
      </c>
      <c r="Z65" s="14">
        <f t="shared" si="139"/>
        <v>23.144047619047619</v>
      </c>
      <c r="AA65" s="17">
        <v>820</v>
      </c>
    </row>
    <row r="66" spans="1:27" ht="12.75" x14ac:dyDescent="0.2">
      <c r="A66" s="3" t="s">
        <v>8</v>
      </c>
      <c r="B66" s="3" t="s">
        <v>31</v>
      </c>
      <c r="C66" s="10">
        <v>62</v>
      </c>
      <c r="D66" s="11">
        <f t="shared" si="129"/>
        <v>0.39240506329113922</v>
      </c>
      <c r="E66" s="10">
        <v>40</v>
      </c>
      <c r="F66" s="11">
        <f t="shared" si="130"/>
        <v>0.25316455696202533</v>
      </c>
      <c r="G66" s="10">
        <v>56</v>
      </c>
      <c r="H66" s="12">
        <f t="shared" si="131"/>
        <v>0.35443037974683544</v>
      </c>
      <c r="I66" s="13">
        <f t="shared" si="132"/>
        <v>158</v>
      </c>
      <c r="J66" s="14">
        <f t="shared" si="133"/>
        <v>5.5443037974683547</v>
      </c>
      <c r="K66" s="42" t="s">
        <v>17</v>
      </c>
      <c r="L66" s="41"/>
      <c r="M66" s="41"/>
      <c r="O66" s="3" t="s">
        <v>8</v>
      </c>
      <c r="P66" s="18" t="s">
        <v>135</v>
      </c>
      <c r="Q66" s="10">
        <v>70</v>
      </c>
      <c r="R66" s="11">
        <f t="shared" si="134"/>
        <v>0.55555555555555558</v>
      </c>
      <c r="S66" s="10">
        <v>15</v>
      </c>
      <c r="T66" s="11">
        <f t="shared" si="135"/>
        <v>0.11904761904761904</v>
      </c>
      <c r="U66" s="10">
        <v>41</v>
      </c>
      <c r="V66" s="12">
        <f t="shared" si="136"/>
        <v>0.32539682539682541</v>
      </c>
      <c r="W66" s="13">
        <f t="shared" si="137"/>
        <v>126</v>
      </c>
      <c r="X66" s="14">
        <f t="shared" si="138"/>
        <v>6.4761904761904763</v>
      </c>
      <c r="Y66" s="42" t="s">
        <v>17</v>
      </c>
      <c r="Z66" s="41"/>
      <c r="AA66" s="41"/>
    </row>
    <row r="67" spans="1:27" ht="12.75" x14ac:dyDescent="0.2">
      <c r="A67" s="3" t="s">
        <v>9</v>
      </c>
      <c r="B67" s="3" t="s">
        <v>81</v>
      </c>
      <c r="C67" s="10">
        <v>21</v>
      </c>
      <c r="D67" s="11">
        <f t="shared" si="129"/>
        <v>0.36842105263157893</v>
      </c>
      <c r="E67" s="10">
        <v>21</v>
      </c>
      <c r="F67" s="11">
        <f t="shared" si="130"/>
        <v>0.36842105263157893</v>
      </c>
      <c r="G67" s="10">
        <v>15</v>
      </c>
      <c r="H67" s="12">
        <f t="shared" si="131"/>
        <v>0.26315789473684209</v>
      </c>
      <c r="I67" s="13">
        <f t="shared" si="132"/>
        <v>57</v>
      </c>
      <c r="J67" s="14">
        <f t="shared" si="133"/>
        <v>5.7894736842105265</v>
      </c>
      <c r="K67" s="19">
        <f>(SUM(J65:J67)/3)</f>
        <v>5.9416163034167697</v>
      </c>
      <c r="L67" s="20" t="str">
        <f>IF(K67&lt;=3,"Ruim",IF(K67&gt;=7,"Bom","Regular"))</f>
        <v>Regular</v>
      </c>
      <c r="M67" s="20"/>
      <c r="O67" s="3" t="s">
        <v>9</v>
      </c>
      <c r="P67" s="18" t="s">
        <v>82</v>
      </c>
      <c r="Q67" s="10">
        <v>74</v>
      </c>
      <c r="R67" s="11">
        <f t="shared" si="134"/>
        <v>0.92500000000000004</v>
      </c>
      <c r="S67" s="10">
        <v>4</v>
      </c>
      <c r="T67" s="11">
        <f t="shared" si="135"/>
        <v>0.05</v>
      </c>
      <c r="U67" s="10">
        <v>2</v>
      </c>
      <c r="V67" s="12">
        <f t="shared" si="136"/>
        <v>2.5000000000000001E-2</v>
      </c>
      <c r="W67" s="13">
        <f t="shared" si="137"/>
        <v>80</v>
      </c>
      <c r="X67" s="14">
        <f t="shared" si="138"/>
        <v>9.5250000000000004</v>
      </c>
      <c r="Y67" s="19">
        <f>(SUM(X65:X67)/3)</f>
        <v>7.7146825396825394</v>
      </c>
      <c r="Z67" s="20" t="str">
        <f>IF(Y67&lt;=3,"Ruim",IF(Y67&gt;=7,"Bom","Regular"))</f>
        <v>Bom</v>
      </c>
      <c r="AA67" s="20"/>
    </row>
    <row r="69" spans="1:27" ht="12.75" x14ac:dyDescent="0.2">
      <c r="A69" s="6" t="s">
        <v>3</v>
      </c>
      <c r="B69" s="9">
        <v>42815</v>
      </c>
      <c r="C69" s="43" t="s">
        <v>4</v>
      </c>
      <c r="D69" s="44"/>
      <c r="E69" s="45" t="s">
        <v>5</v>
      </c>
      <c r="F69" s="44"/>
      <c r="G69" s="46" t="s">
        <v>7</v>
      </c>
      <c r="H69" s="44"/>
      <c r="I69" s="7" t="s">
        <v>10</v>
      </c>
      <c r="J69" s="7" t="s">
        <v>11</v>
      </c>
      <c r="K69" s="40" t="s">
        <v>12</v>
      </c>
      <c r="L69" s="41"/>
      <c r="M69" s="8" t="s">
        <v>13</v>
      </c>
      <c r="O69" s="6" t="s">
        <v>3</v>
      </c>
      <c r="P69" s="9">
        <v>42815</v>
      </c>
      <c r="Q69" s="43" t="s">
        <v>4</v>
      </c>
      <c r="R69" s="44"/>
      <c r="S69" s="45" t="s">
        <v>5</v>
      </c>
      <c r="T69" s="44"/>
      <c r="U69" s="46" t="s">
        <v>7</v>
      </c>
      <c r="V69" s="44"/>
      <c r="W69" s="7" t="s">
        <v>10</v>
      </c>
      <c r="X69" s="7" t="s">
        <v>11</v>
      </c>
      <c r="Y69" s="40" t="s">
        <v>12</v>
      </c>
      <c r="Z69" s="41"/>
      <c r="AA69" s="8" t="s">
        <v>13</v>
      </c>
    </row>
    <row r="70" spans="1:27" ht="12.75" x14ac:dyDescent="0.2">
      <c r="A70" s="3" t="s">
        <v>6</v>
      </c>
      <c r="B70" s="3" t="s">
        <v>85</v>
      </c>
      <c r="C70" s="10">
        <v>59</v>
      </c>
      <c r="D70" s="11">
        <f t="shared" ref="D70:D72" si="140">(C70/I70)</f>
        <v>0.42446043165467628</v>
      </c>
      <c r="E70" s="10">
        <v>42</v>
      </c>
      <c r="F70" s="11">
        <f t="shared" ref="F70:F72" si="141">E70/I70</f>
        <v>0.30215827338129497</v>
      </c>
      <c r="G70" s="10">
        <v>38</v>
      </c>
      <c r="H70" s="12">
        <f t="shared" ref="H70:H72" si="142">G70/I70</f>
        <v>0.2733812949640288</v>
      </c>
      <c r="I70" s="13">
        <f t="shared" ref="I70:I72" si="143">SUM(C70+E70+G70)</f>
        <v>139</v>
      </c>
      <c r="J70" s="14">
        <f t="shared" ref="J70:J72" si="144">((C70*10)+(E70*5)+(G70*1))/I70</f>
        <v>6.028776978417266</v>
      </c>
      <c r="K70" s="15">
        <f>SUM(I70:I72)</f>
        <v>334</v>
      </c>
      <c r="L70" s="16">
        <f>K70/M70</f>
        <v>0.19612448620082207</v>
      </c>
      <c r="M70" s="17">
        <v>1703</v>
      </c>
      <c r="O70" s="3" t="s">
        <v>6</v>
      </c>
      <c r="P70" s="3" t="s">
        <v>87</v>
      </c>
      <c r="Q70" s="10">
        <v>114</v>
      </c>
      <c r="R70" s="11">
        <f t="shared" ref="R70:R72" si="145">(Q70/W70)</f>
        <v>0.79166666666666663</v>
      </c>
      <c r="S70" s="10">
        <v>23</v>
      </c>
      <c r="T70" s="11">
        <f t="shared" ref="T70:T72" si="146">S70/W70</f>
        <v>0.15972222222222221</v>
      </c>
      <c r="U70" s="10">
        <v>7</v>
      </c>
      <c r="V70" s="12">
        <f t="shared" ref="V70:V72" si="147">U70/W70</f>
        <v>4.8611111111111112E-2</v>
      </c>
      <c r="W70" s="13">
        <f t="shared" ref="W70:W72" si="148">SUM(Q70+S70+U70)</f>
        <v>144</v>
      </c>
      <c r="X70" s="14">
        <f t="shared" ref="X70:X72" si="149">((Q70*10)+(S70*5)+(U70*1))/W70</f>
        <v>8.7638888888888893</v>
      </c>
      <c r="Y70" s="15">
        <f t="shared" ref="Y70:Z70" si="150">SUM(W70:W72)</f>
        <v>443</v>
      </c>
      <c r="Z70" s="14">
        <f t="shared" si="150"/>
        <v>20.492484779299847</v>
      </c>
      <c r="AA70" s="17">
        <v>814</v>
      </c>
    </row>
    <row r="71" spans="1:27" ht="12.75" x14ac:dyDescent="0.2">
      <c r="A71" s="3" t="s">
        <v>8</v>
      </c>
      <c r="B71" s="3" t="s">
        <v>67</v>
      </c>
      <c r="C71" s="10">
        <v>45</v>
      </c>
      <c r="D71" s="11">
        <f t="shared" si="140"/>
        <v>0.57692307692307687</v>
      </c>
      <c r="E71" s="10">
        <v>23</v>
      </c>
      <c r="F71" s="11">
        <f t="shared" si="141"/>
        <v>0.29487179487179488</v>
      </c>
      <c r="G71" s="10">
        <v>10</v>
      </c>
      <c r="H71" s="12">
        <f t="shared" si="142"/>
        <v>0.12820512820512819</v>
      </c>
      <c r="I71" s="13">
        <f t="shared" si="143"/>
        <v>78</v>
      </c>
      <c r="J71" s="14">
        <f t="shared" si="144"/>
        <v>7.3717948717948714</v>
      </c>
      <c r="K71" s="42" t="s">
        <v>17</v>
      </c>
      <c r="L71" s="41"/>
      <c r="M71" s="41"/>
      <c r="O71" s="3" t="s">
        <v>8</v>
      </c>
      <c r="P71" s="3" t="s">
        <v>62</v>
      </c>
      <c r="Q71" s="10">
        <v>46</v>
      </c>
      <c r="R71" s="11">
        <f t="shared" si="145"/>
        <v>0.21004566210045661</v>
      </c>
      <c r="S71" s="10">
        <v>63</v>
      </c>
      <c r="T71" s="11">
        <f t="shared" si="146"/>
        <v>0.28767123287671231</v>
      </c>
      <c r="U71" s="10">
        <v>110</v>
      </c>
      <c r="V71" s="12">
        <f t="shared" si="147"/>
        <v>0.50228310502283102</v>
      </c>
      <c r="W71" s="13">
        <f t="shared" si="148"/>
        <v>219</v>
      </c>
      <c r="X71" s="14">
        <f t="shared" si="149"/>
        <v>4.0410958904109586</v>
      </c>
      <c r="Y71" s="42" t="s">
        <v>17</v>
      </c>
      <c r="Z71" s="41"/>
      <c r="AA71" s="41"/>
    </row>
    <row r="72" spans="1:27" ht="12.75" x14ac:dyDescent="0.2">
      <c r="A72" s="3" t="s">
        <v>9</v>
      </c>
      <c r="B72" s="3" t="s">
        <v>115</v>
      </c>
      <c r="C72" s="10">
        <v>92</v>
      </c>
      <c r="D72" s="11">
        <f t="shared" si="140"/>
        <v>0.78632478632478631</v>
      </c>
      <c r="E72" s="10">
        <v>21</v>
      </c>
      <c r="F72" s="11">
        <f t="shared" si="141"/>
        <v>0.17948717948717949</v>
      </c>
      <c r="G72" s="10">
        <v>4</v>
      </c>
      <c r="H72" s="12">
        <f t="shared" si="142"/>
        <v>3.4188034188034191E-2</v>
      </c>
      <c r="I72" s="13">
        <f t="shared" si="143"/>
        <v>117</v>
      </c>
      <c r="J72" s="14">
        <f t="shared" si="144"/>
        <v>8.7948717948717956</v>
      </c>
      <c r="K72" s="19">
        <f>(SUM(J70:J72)/3)</f>
        <v>7.398481215027978</v>
      </c>
      <c r="L72" s="20" t="str">
        <f>IF(K72&lt;=3,"Ruim",IF(K72&gt;=7,"Bom","Regular"))</f>
        <v>Bom</v>
      </c>
      <c r="M72" s="20"/>
      <c r="O72" s="3" t="s">
        <v>9</v>
      </c>
      <c r="P72" s="3" t="s">
        <v>91</v>
      </c>
      <c r="Q72" s="10">
        <v>55</v>
      </c>
      <c r="R72" s="11">
        <f t="shared" si="145"/>
        <v>0.6875</v>
      </c>
      <c r="S72" s="10">
        <v>10</v>
      </c>
      <c r="T72" s="11">
        <f t="shared" si="146"/>
        <v>0.125</v>
      </c>
      <c r="U72" s="10">
        <v>15</v>
      </c>
      <c r="V72" s="12">
        <f t="shared" si="147"/>
        <v>0.1875</v>
      </c>
      <c r="W72" s="13">
        <f t="shared" si="148"/>
        <v>80</v>
      </c>
      <c r="X72" s="14">
        <f t="shared" si="149"/>
        <v>7.6875</v>
      </c>
      <c r="Y72" s="19">
        <f>(SUM(X70:X72)/3)</f>
        <v>6.8308282597666157</v>
      </c>
      <c r="Z72" s="20" t="str">
        <f>IF(Y72&lt;=3,"Ruim",IF(Y72&gt;=7,"Bom","Regular"))</f>
        <v>Regular</v>
      </c>
      <c r="AA72" s="20"/>
    </row>
    <row r="74" spans="1:27" ht="12.75" x14ac:dyDescent="0.2">
      <c r="A74" s="6" t="s">
        <v>3</v>
      </c>
      <c r="B74" s="9">
        <v>42816</v>
      </c>
      <c r="C74" s="43" t="s">
        <v>4</v>
      </c>
      <c r="D74" s="44"/>
      <c r="E74" s="45" t="s">
        <v>5</v>
      </c>
      <c r="F74" s="44"/>
      <c r="G74" s="46" t="s">
        <v>7</v>
      </c>
      <c r="H74" s="44"/>
      <c r="I74" s="7" t="s">
        <v>10</v>
      </c>
      <c r="J74" s="7" t="s">
        <v>11</v>
      </c>
      <c r="K74" s="40" t="s">
        <v>12</v>
      </c>
      <c r="L74" s="41"/>
      <c r="M74" s="8" t="s">
        <v>13</v>
      </c>
      <c r="O74" s="6" t="s">
        <v>3</v>
      </c>
      <c r="P74" s="9">
        <v>42816</v>
      </c>
      <c r="Q74" s="43" t="s">
        <v>4</v>
      </c>
      <c r="R74" s="44"/>
      <c r="S74" s="45" t="s">
        <v>5</v>
      </c>
      <c r="T74" s="44"/>
      <c r="U74" s="46" t="s">
        <v>7</v>
      </c>
      <c r="V74" s="44"/>
      <c r="W74" s="7" t="s">
        <v>10</v>
      </c>
      <c r="X74" s="7" t="s">
        <v>11</v>
      </c>
      <c r="Y74" s="40" t="s">
        <v>12</v>
      </c>
      <c r="Z74" s="41"/>
      <c r="AA74" s="8" t="s">
        <v>13</v>
      </c>
    </row>
    <row r="75" spans="1:27" ht="12.75" x14ac:dyDescent="0.2">
      <c r="A75" s="3" t="s">
        <v>6</v>
      </c>
      <c r="B75" s="3" t="s">
        <v>61</v>
      </c>
      <c r="C75" s="10">
        <v>152</v>
      </c>
      <c r="D75" s="11">
        <f t="shared" ref="D75:D77" si="151">(C75/I75)</f>
        <v>0.74509803921568629</v>
      </c>
      <c r="E75" s="10">
        <v>43</v>
      </c>
      <c r="F75" s="11">
        <f t="shared" ref="F75:F77" si="152">E75/I75</f>
        <v>0.2107843137254902</v>
      </c>
      <c r="G75" s="10">
        <v>9</v>
      </c>
      <c r="H75" s="12">
        <f t="shared" ref="H75:H77" si="153">G75/I75</f>
        <v>4.4117647058823532E-2</v>
      </c>
      <c r="I75" s="13">
        <f t="shared" ref="I75:I77" si="154">SUM(C75+E75+G75)</f>
        <v>204</v>
      </c>
      <c r="J75" s="14">
        <f t="shared" ref="J75:J77" si="155">((C75*10)+(E75*5)+(G75*1))/I75</f>
        <v>8.5490196078431371</v>
      </c>
      <c r="K75" s="15">
        <f>SUM(I75:I77)</f>
        <v>423</v>
      </c>
      <c r="L75" s="16">
        <f>K75/M75</f>
        <v>0.26789107029765674</v>
      </c>
      <c r="M75" s="17">
        <v>1579</v>
      </c>
      <c r="O75" s="3" t="s">
        <v>6</v>
      </c>
      <c r="P75" s="3" t="s">
        <v>32</v>
      </c>
      <c r="Q75" s="10">
        <v>23</v>
      </c>
      <c r="R75" s="11">
        <f t="shared" ref="R75:R77" si="156">(Q75/W75)</f>
        <v>0.33333333333333331</v>
      </c>
      <c r="S75" s="10">
        <v>27</v>
      </c>
      <c r="T75" s="11">
        <f t="shared" ref="T75:T77" si="157">S75/W75</f>
        <v>0.39130434782608697</v>
      </c>
      <c r="U75" s="10">
        <v>19</v>
      </c>
      <c r="V75" s="12">
        <f t="shared" ref="V75:V77" si="158">U75/W75</f>
        <v>0.27536231884057971</v>
      </c>
      <c r="W75" s="13">
        <f t="shared" ref="W75:W77" si="159">SUM(Q75+S75+U75)</f>
        <v>69</v>
      </c>
      <c r="X75" s="14">
        <f t="shared" ref="X75:X77" si="160">((Q75*10)+(S75*5)+(U75*1))/W75</f>
        <v>5.5652173913043477</v>
      </c>
      <c r="Y75" s="15">
        <f t="shared" ref="Y75:Z75" si="161">SUM(W75:W77)</f>
        <v>231</v>
      </c>
      <c r="Z75" s="14">
        <f t="shared" si="161"/>
        <v>17.211096745594919</v>
      </c>
      <c r="AA75" s="17">
        <v>822</v>
      </c>
    </row>
    <row r="76" spans="1:27" ht="12.75" x14ac:dyDescent="0.2">
      <c r="A76" s="3" t="s">
        <v>8</v>
      </c>
      <c r="B76" s="3" t="s">
        <v>24</v>
      </c>
      <c r="C76" s="10">
        <v>37</v>
      </c>
      <c r="D76" s="11">
        <f t="shared" si="151"/>
        <v>0.38947368421052631</v>
      </c>
      <c r="E76" s="10">
        <v>25</v>
      </c>
      <c r="F76" s="11">
        <f t="shared" si="152"/>
        <v>0.26315789473684209</v>
      </c>
      <c r="G76" s="10">
        <v>33</v>
      </c>
      <c r="H76" s="12">
        <f t="shared" si="153"/>
        <v>0.3473684210526316</v>
      </c>
      <c r="I76" s="13">
        <f t="shared" si="154"/>
        <v>95</v>
      </c>
      <c r="J76" s="14">
        <f t="shared" si="155"/>
        <v>5.5578947368421057</v>
      </c>
      <c r="K76" s="42" t="s">
        <v>17</v>
      </c>
      <c r="L76" s="41"/>
      <c r="M76" s="41"/>
      <c r="O76" s="3" t="s">
        <v>8</v>
      </c>
      <c r="P76" s="3" t="s">
        <v>33</v>
      </c>
      <c r="Q76" s="10">
        <v>63</v>
      </c>
      <c r="R76" s="11">
        <f t="shared" si="156"/>
        <v>0.58878504672897192</v>
      </c>
      <c r="S76" s="10">
        <v>37</v>
      </c>
      <c r="T76" s="11">
        <f t="shared" si="157"/>
        <v>0.34579439252336447</v>
      </c>
      <c r="U76" s="10">
        <v>7</v>
      </c>
      <c r="V76" s="12">
        <f t="shared" si="158"/>
        <v>6.5420560747663545E-2</v>
      </c>
      <c r="W76" s="13">
        <f t="shared" si="159"/>
        <v>107</v>
      </c>
      <c r="X76" s="14">
        <f t="shared" si="160"/>
        <v>7.6822429906542054</v>
      </c>
      <c r="Y76" s="42" t="s">
        <v>17</v>
      </c>
      <c r="Z76" s="41"/>
      <c r="AA76" s="41"/>
    </row>
    <row r="77" spans="1:27" ht="12.75" x14ac:dyDescent="0.2">
      <c r="A77" s="3" t="s">
        <v>9</v>
      </c>
      <c r="B77" s="3" t="s">
        <v>26</v>
      </c>
      <c r="C77" s="10">
        <v>96</v>
      </c>
      <c r="D77" s="11">
        <f t="shared" si="151"/>
        <v>0.77419354838709675</v>
      </c>
      <c r="E77" s="10">
        <v>6</v>
      </c>
      <c r="F77" s="11">
        <f t="shared" si="152"/>
        <v>4.8387096774193547E-2</v>
      </c>
      <c r="G77" s="10">
        <v>22</v>
      </c>
      <c r="H77" s="12">
        <f t="shared" si="153"/>
        <v>0.17741935483870969</v>
      </c>
      <c r="I77" s="13">
        <f t="shared" si="154"/>
        <v>124</v>
      </c>
      <c r="J77" s="14">
        <f t="shared" si="155"/>
        <v>8.1612903225806459</v>
      </c>
      <c r="K77" s="19">
        <f>(SUM(J75:J77)/3)</f>
        <v>7.4227348890886304</v>
      </c>
      <c r="L77" s="20" t="str">
        <f>IF(K77&lt;=3,"Ruim",IF(K77&gt;=7,"Bom","Regular"))</f>
        <v>Bom</v>
      </c>
      <c r="M77" s="20"/>
      <c r="O77" s="3" t="s">
        <v>9</v>
      </c>
      <c r="P77" s="3" t="s">
        <v>99</v>
      </c>
      <c r="Q77" s="10">
        <v>15</v>
      </c>
      <c r="R77" s="11">
        <f t="shared" si="156"/>
        <v>0.27272727272727271</v>
      </c>
      <c r="S77" s="10">
        <v>7</v>
      </c>
      <c r="T77" s="11">
        <f t="shared" si="157"/>
        <v>0.12727272727272726</v>
      </c>
      <c r="U77" s="10">
        <v>33</v>
      </c>
      <c r="V77" s="12">
        <f t="shared" si="158"/>
        <v>0.6</v>
      </c>
      <c r="W77" s="13">
        <f t="shared" si="159"/>
        <v>55</v>
      </c>
      <c r="X77" s="14">
        <f t="shared" si="160"/>
        <v>3.9636363636363638</v>
      </c>
      <c r="Y77" s="19">
        <f>(SUM(X75:X77)/3)</f>
        <v>5.7370322485316398</v>
      </c>
      <c r="Z77" s="20" t="str">
        <f>IF(Y77&lt;=3,"Ruim",IF(Y77&gt;=7,"Bom","Regular"))</f>
        <v>Regular</v>
      </c>
      <c r="AA77" s="20"/>
    </row>
    <row r="79" spans="1:27" ht="12.75" x14ac:dyDescent="0.2">
      <c r="A79" s="6" t="s">
        <v>3</v>
      </c>
      <c r="B79" s="9">
        <v>42817</v>
      </c>
      <c r="C79" s="43" t="s">
        <v>4</v>
      </c>
      <c r="D79" s="44"/>
      <c r="E79" s="45" t="s">
        <v>5</v>
      </c>
      <c r="F79" s="44"/>
      <c r="G79" s="46" t="s">
        <v>7</v>
      </c>
      <c r="H79" s="44"/>
      <c r="I79" s="7" t="s">
        <v>10</v>
      </c>
      <c r="J79" s="7" t="s">
        <v>11</v>
      </c>
      <c r="K79" s="40" t="s">
        <v>12</v>
      </c>
      <c r="L79" s="41"/>
      <c r="M79" s="8" t="s">
        <v>13</v>
      </c>
      <c r="O79" s="6" t="s">
        <v>3</v>
      </c>
      <c r="P79" s="9">
        <v>42817</v>
      </c>
      <c r="Q79" s="43" t="s">
        <v>4</v>
      </c>
      <c r="R79" s="44"/>
      <c r="S79" s="45" t="s">
        <v>5</v>
      </c>
      <c r="T79" s="44"/>
      <c r="U79" s="46" t="s">
        <v>7</v>
      </c>
      <c r="V79" s="44"/>
      <c r="W79" s="7" t="s">
        <v>10</v>
      </c>
      <c r="X79" s="7" t="s">
        <v>11</v>
      </c>
      <c r="Y79" s="40" t="s">
        <v>12</v>
      </c>
      <c r="Z79" s="41"/>
      <c r="AA79" s="8" t="s">
        <v>13</v>
      </c>
    </row>
    <row r="80" spans="1:27" ht="12.75" x14ac:dyDescent="0.2">
      <c r="A80" s="3" t="s">
        <v>6</v>
      </c>
      <c r="B80" s="3" t="s">
        <v>101</v>
      </c>
      <c r="C80" s="10">
        <v>52</v>
      </c>
      <c r="D80" s="11">
        <f t="shared" ref="D80:D82" si="162">(C80/I80)</f>
        <v>0.64197530864197527</v>
      </c>
      <c r="E80" s="10">
        <v>19</v>
      </c>
      <c r="F80" s="11">
        <f t="shared" ref="F80:F82" si="163">E80/I80</f>
        <v>0.23456790123456789</v>
      </c>
      <c r="G80" s="10">
        <v>10</v>
      </c>
      <c r="H80" s="12">
        <f t="shared" ref="H80:H82" si="164">G80/I80</f>
        <v>0.12345679012345678</v>
      </c>
      <c r="I80" s="13">
        <f t="shared" ref="I80:I82" si="165">SUM(C80+E80+G80)</f>
        <v>81</v>
      </c>
      <c r="J80" s="14">
        <f t="shared" ref="J80:J82" si="166">((C80*10)+(E80*5)+(G80*1))/I80</f>
        <v>7.716049382716049</v>
      </c>
      <c r="K80" s="15">
        <f>SUM(I80:I82)</f>
        <v>475</v>
      </c>
      <c r="L80" s="16">
        <f>K80/M80</f>
        <v>0.42908762420957541</v>
      </c>
      <c r="M80" s="17">
        <v>1107</v>
      </c>
      <c r="O80" s="3" t="s">
        <v>6</v>
      </c>
      <c r="P80" s="3" t="s">
        <v>39</v>
      </c>
      <c r="Q80" s="10">
        <v>251</v>
      </c>
      <c r="R80" s="11">
        <f t="shared" ref="R80:R82" si="167">(Q80/W80)</f>
        <v>0.60481927710843375</v>
      </c>
      <c r="S80" s="10">
        <v>79</v>
      </c>
      <c r="T80" s="11">
        <v>0.26</v>
      </c>
      <c r="U80" s="10">
        <v>85</v>
      </c>
      <c r="V80" s="12">
        <f t="shared" ref="V80:V82" si="168">U80/W80</f>
        <v>0.20481927710843373</v>
      </c>
      <c r="W80" s="13">
        <f t="shared" ref="W80:W82" si="169">SUM(Q80+S80+U80)</f>
        <v>415</v>
      </c>
      <c r="X80" s="14">
        <f t="shared" ref="X80:X82" si="170">((Q80*10)+(S80*5)+(U80*1))/W80</f>
        <v>7.2048192771084336</v>
      </c>
      <c r="Y80" s="15">
        <f t="shared" ref="Y80:Z80" si="171">SUM(W80:W82)</f>
        <v>675</v>
      </c>
      <c r="Z80" s="14">
        <f t="shared" si="171"/>
        <v>22.383080146673649</v>
      </c>
      <c r="AA80" s="17">
        <v>607</v>
      </c>
    </row>
    <row r="81" spans="1:27" ht="12.75" x14ac:dyDescent="0.2">
      <c r="A81" s="3" t="s">
        <v>8</v>
      </c>
      <c r="B81" s="3" t="s">
        <v>104</v>
      </c>
      <c r="C81" s="10">
        <v>153</v>
      </c>
      <c r="D81" s="11">
        <f t="shared" si="162"/>
        <v>0.67105263157894735</v>
      </c>
      <c r="E81" s="10">
        <v>58</v>
      </c>
      <c r="F81" s="11">
        <f t="shared" si="163"/>
        <v>0.25438596491228072</v>
      </c>
      <c r="G81" s="10">
        <v>17</v>
      </c>
      <c r="H81" s="12">
        <f t="shared" si="164"/>
        <v>7.4561403508771926E-2</v>
      </c>
      <c r="I81" s="13">
        <f t="shared" si="165"/>
        <v>228</v>
      </c>
      <c r="J81" s="14">
        <f t="shared" si="166"/>
        <v>8.057017543859649</v>
      </c>
      <c r="K81" s="42" t="s">
        <v>17</v>
      </c>
      <c r="L81" s="41"/>
      <c r="M81" s="41"/>
      <c r="O81" s="3" t="s">
        <v>8</v>
      </c>
      <c r="P81" s="3" t="s">
        <v>136</v>
      </c>
      <c r="Q81" s="10">
        <v>138</v>
      </c>
      <c r="R81" s="11">
        <f t="shared" si="167"/>
        <v>0.6</v>
      </c>
      <c r="S81" s="10">
        <v>39</v>
      </c>
      <c r="T81" s="11">
        <f t="shared" ref="T81:T82" si="172">S81/W81</f>
        <v>0.16956521739130434</v>
      </c>
      <c r="U81" s="10">
        <v>53</v>
      </c>
      <c r="V81" s="12">
        <f t="shared" si="168"/>
        <v>0.23043478260869565</v>
      </c>
      <c r="W81" s="13">
        <f t="shared" si="169"/>
        <v>230</v>
      </c>
      <c r="X81" s="14">
        <f t="shared" si="170"/>
        <v>7.0782608695652174</v>
      </c>
      <c r="Y81" s="42" t="s">
        <v>17</v>
      </c>
      <c r="Z81" s="41"/>
      <c r="AA81" s="41"/>
    </row>
    <row r="82" spans="1:27" ht="12.75" x14ac:dyDescent="0.2">
      <c r="A82" s="3" t="s">
        <v>9</v>
      </c>
      <c r="B82" s="3" t="s">
        <v>105</v>
      </c>
      <c r="C82" s="10">
        <v>46</v>
      </c>
      <c r="D82" s="11">
        <f t="shared" si="162"/>
        <v>0.27710843373493976</v>
      </c>
      <c r="E82" s="10">
        <v>12</v>
      </c>
      <c r="F82" s="11">
        <f t="shared" si="163"/>
        <v>7.2289156626506021E-2</v>
      </c>
      <c r="G82" s="10">
        <v>108</v>
      </c>
      <c r="H82" s="12">
        <f t="shared" si="164"/>
        <v>0.6506024096385542</v>
      </c>
      <c r="I82" s="13">
        <f t="shared" si="165"/>
        <v>166</v>
      </c>
      <c r="J82" s="14">
        <f t="shared" si="166"/>
        <v>3.7831325301204819</v>
      </c>
      <c r="K82" s="19">
        <f>(SUM(J80:J82)/3)</f>
        <v>6.51873315223206</v>
      </c>
      <c r="L82" s="20" t="str">
        <f>IF(K82&lt;=3,"Ruim",IF(K82&gt;=7,"Bom","Regular"))</f>
        <v>Regular</v>
      </c>
      <c r="M82" s="20"/>
      <c r="O82" s="3" t="s">
        <v>9</v>
      </c>
      <c r="P82" s="3" t="s">
        <v>106</v>
      </c>
      <c r="Q82" s="10">
        <v>21</v>
      </c>
      <c r="R82" s="11">
        <f t="shared" si="167"/>
        <v>0.7</v>
      </c>
      <c r="S82" s="10">
        <v>6</v>
      </c>
      <c r="T82" s="11">
        <f t="shared" si="172"/>
        <v>0.2</v>
      </c>
      <c r="U82" s="10">
        <v>3</v>
      </c>
      <c r="V82" s="12">
        <f t="shared" si="168"/>
        <v>0.1</v>
      </c>
      <c r="W82" s="13">
        <f t="shared" si="169"/>
        <v>30</v>
      </c>
      <c r="X82" s="14">
        <f t="shared" si="170"/>
        <v>8.1</v>
      </c>
      <c r="Y82" s="19">
        <f>(SUM(X80:X82)/3)</f>
        <v>7.4610267155578827</v>
      </c>
      <c r="Z82" s="20" t="str">
        <f>IF(Y82&lt;=3,"Ruim",IF(Y82&gt;=7,"Bom","Regular"))</f>
        <v>Bom</v>
      </c>
      <c r="AA82" s="20"/>
    </row>
    <row r="84" spans="1:27" ht="12.75" x14ac:dyDescent="0.2">
      <c r="A84" s="6" t="s">
        <v>3</v>
      </c>
      <c r="B84" s="9">
        <v>42818</v>
      </c>
      <c r="C84" s="43" t="s">
        <v>4</v>
      </c>
      <c r="D84" s="44"/>
      <c r="E84" s="45" t="s">
        <v>5</v>
      </c>
      <c r="F84" s="44"/>
      <c r="G84" s="46" t="s">
        <v>7</v>
      </c>
      <c r="H84" s="44"/>
      <c r="I84" s="7" t="s">
        <v>10</v>
      </c>
      <c r="J84" s="7" t="s">
        <v>11</v>
      </c>
      <c r="K84" s="40" t="s">
        <v>12</v>
      </c>
      <c r="L84" s="41"/>
      <c r="M84" s="8" t="s">
        <v>13</v>
      </c>
      <c r="O84" s="6" t="s">
        <v>3</v>
      </c>
      <c r="P84" s="9">
        <v>42818</v>
      </c>
      <c r="Q84" s="43" t="s">
        <v>4</v>
      </c>
      <c r="R84" s="44"/>
      <c r="S84" s="45" t="s">
        <v>5</v>
      </c>
      <c r="T84" s="44"/>
      <c r="U84" s="46" t="s">
        <v>7</v>
      </c>
      <c r="V84" s="44"/>
      <c r="W84" s="7" t="s">
        <v>10</v>
      </c>
      <c r="X84" s="7" t="s">
        <v>11</v>
      </c>
      <c r="Y84" s="40" t="s">
        <v>12</v>
      </c>
      <c r="Z84" s="41"/>
      <c r="AA84" s="8" t="s">
        <v>13</v>
      </c>
    </row>
    <row r="85" spans="1:27" ht="12.75" x14ac:dyDescent="0.2">
      <c r="A85" s="3" t="s">
        <v>6</v>
      </c>
      <c r="B85" s="3" t="s">
        <v>100</v>
      </c>
      <c r="C85" s="10">
        <v>67</v>
      </c>
      <c r="D85" s="11">
        <f t="shared" ref="D85:D87" si="173">(C85/I85)</f>
        <v>0.38505747126436779</v>
      </c>
      <c r="E85" s="10">
        <v>54</v>
      </c>
      <c r="F85" s="11">
        <f t="shared" ref="F85:F87" si="174">E85/I85</f>
        <v>0.31034482758620691</v>
      </c>
      <c r="G85" s="10">
        <v>53</v>
      </c>
      <c r="H85" s="12">
        <f t="shared" ref="H85:H87" si="175">G85/I85</f>
        <v>0.3045977011494253</v>
      </c>
      <c r="I85" s="13">
        <f t="shared" ref="I85:I87" si="176">SUM(C85+E85+G85)</f>
        <v>174</v>
      </c>
      <c r="J85" s="14">
        <f t="shared" ref="J85:J87" si="177">((C85*10)+(E85*5)+(G85*1))/I85</f>
        <v>5.7068965517241379</v>
      </c>
      <c r="K85" s="15">
        <f>SUM(I85:I87)</f>
        <v>450</v>
      </c>
      <c r="L85" s="16">
        <f>K85/M85</f>
        <v>0.31402651779483604</v>
      </c>
      <c r="M85" s="17">
        <v>1433</v>
      </c>
      <c r="O85" s="3" t="s">
        <v>6</v>
      </c>
      <c r="P85" s="3" t="s">
        <v>40</v>
      </c>
      <c r="Q85" s="10">
        <v>168</v>
      </c>
      <c r="R85" s="11">
        <f t="shared" ref="R85:R87" si="178">(Q85/W85)</f>
        <v>0.81951219512195117</v>
      </c>
      <c r="S85" s="10">
        <v>11</v>
      </c>
      <c r="T85" s="11">
        <f t="shared" ref="T85:T87" si="179">S85/W85</f>
        <v>5.3658536585365853E-2</v>
      </c>
      <c r="U85" s="10">
        <v>26</v>
      </c>
      <c r="V85" s="12">
        <f t="shared" ref="V85:V87" si="180">U85/W85</f>
        <v>0.12682926829268293</v>
      </c>
      <c r="W85" s="13">
        <f t="shared" ref="W85:W87" si="181">SUM(Q85+S85+U85)</f>
        <v>205</v>
      </c>
      <c r="X85" s="14">
        <f t="shared" ref="X85:X87" si="182">((Q85*10)+(S85*5)+(U85*1))/W85</f>
        <v>8.590243902439024</v>
      </c>
      <c r="Y85" s="15">
        <f t="shared" ref="Y85:Z85" si="183">SUM(W85:W87)</f>
        <v>305</v>
      </c>
      <c r="Z85" s="14">
        <f t="shared" si="183"/>
        <v>23.153409808070684</v>
      </c>
      <c r="AA85" s="17"/>
    </row>
    <row r="86" spans="1:27" ht="12.75" x14ac:dyDescent="0.2">
      <c r="A86" s="3" t="s">
        <v>8</v>
      </c>
      <c r="B86" s="3" t="s">
        <v>102</v>
      </c>
      <c r="C86" s="10">
        <v>61</v>
      </c>
      <c r="D86" s="11">
        <f t="shared" si="173"/>
        <v>0.3652694610778443</v>
      </c>
      <c r="E86" s="10">
        <v>56</v>
      </c>
      <c r="F86" s="11">
        <f t="shared" si="174"/>
        <v>0.33532934131736525</v>
      </c>
      <c r="G86" s="10">
        <v>50</v>
      </c>
      <c r="H86" s="12">
        <f t="shared" si="175"/>
        <v>0.29940119760479039</v>
      </c>
      <c r="I86" s="13">
        <f t="shared" si="176"/>
        <v>167</v>
      </c>
      <c r="J86" s="14">
        <f t="shared" si="177"/>
        <v>5.6287425149700603</v>
      </c>
      <c r="K86" s="42" t="s">
        <v>17</v>
      </c>
      <c r="L86" s="41"/>
      <c r="M86" s="41"/>
      <c r="O86" s="3" t="s">
        <v>8</v>
      </c>
      <c r="P86" s="3" t="s">
        <v>41</v>
      </c>
      <c r="Q86" s="10">
        <v>34</v>
      </c>
      <c r="R86" s="11">
        <f t="shared" si="178"/>
        <v>0.46575342465753422</v>
      </c>
      <c r="S86" s="10">
        <v>23</v>
      </c>
      <c r="T86" s="11">
        <f t="shared" si="179"/>
        <v>0.31506849315068491</v>
      </c>
      <c r="U86" s="10">
        <v>16</v>
      </c>
      <c r="V86" s="12">
        <f t="shared" si="180"/>
        <v>0.21917808219178081</v>
      </c>
      <c r="W86" s="13">
        <f t="shared" si="181"/>
        <v>73</v>
      </c>
      <c r="X86" s="14">
        <f t="shared" si="182"/>
        <v>6.4520547945205475</v>
      </c>
      <c r="Y86" s="42" t="s">
        <v>17</v>
      </c>
      <c r="Z86" s="41"/>
      <c r="AA86" s="41"/>
    </row>
    <row r="87" spans="1:27" ht="12.75" x14ac:dyDescent="0.2">
      <c r="A87" s="3" t="s">
        <v>9</v>
      </c>
      <c r="B87" s="3" t="s">
        <v>143</v>
      </c>
      <c r="C87" s="10">
        <v>62</v>
      </c>
      <c r="D87" s="11">
        <f t="shared" si="173"/>
        <v>0.56880733944954132</v>
      </c>
      <c r="E87" s="10">
        <v>20</v>
      </c>
      <c r="F87" s="11">
        <f t="shared" si="174"/>
        <v>0.1834862385321101</v>
      </c>
      <c r="G87" s="10">
        <v>27</v>
      </c>
      <c r="H87" s="12">
        <f t="shared" si="175"/>
        <v>0.24770642201834864</v>
      </c>
      <c r="I87" s="13">
        <f t="shared" si="176"/>
        <v>109</v>
      </c>
      <c r="J87" s="14">
        <f t="shared" si="177"/>
        <v>6.8532110091743119</v>
      </c>
      <c r="K87" s="19">
        <f>(SUM(J85:J87)/3)</f>
        <v>6.0629500252895037</v>
      </c>
      <c r="L87" s="20" t="str">
        <f>IF(K87&lt;=3,"Ruim",IF(K87&gt;=7,"Bom","Regular"))</f>
        <v>Regular</v>
      </c>
      <c r="M87" s="20"/>
      <c r="O87" s="3" t="s">
        <v>9</v>
      </c>
      <c r="P87" s="3" t="s">
        <v>70</v>
      </c>
      <c r="Q87" s="10">
        <v>20</v>
      </c>
      <c r="R87" s="11">
        <f t="shared" si="178"/>
        <v>0.7407407407407407</v>
      </c>
      <c r="S87" s="10">
        <v>3</v>
      </c>
      <c r="T87" s="11">
        <f t="shared" si="179"/>
        <v>0.1111111111111111</v>
      </c>
      <c r="U87" s="10">
        <v>4</v>
      </c>
      <c r="V87" s="12">
        <f t="shared" si="180"/>
        <v>0.14814814814814814</v>
      </c>
      <c r="W87" s="13">
        <f t="shared" si="181"/>
        <v>27</v>
      </c>
      <c r="X87" s="14">
        <f t="shared" si="182"/>
        <v>8.1111111111111107</v>
      </c>
      <c r="Y87" s="19">
        <f>(SUM(X85:X87)/3)</f>
        <v>7.717803269356895</v>
      </c>
      <c r="Z87" s="20" t="str">
        <f>IF(Y87&lt;=3,"Ruim",IF(Y87&gt;=7,"Bom","Regular"))</f>
        <v>Bom</v>
      </c>
      <c r="AA87" s="20"/>
    </row>
    <row r="89" spans="1:27" ht="12.75" x14ac:dyDescent="0.2">
      <c r="A89" s="6" t="s">
        <v>3</v>
      </c>
      <c r="B89" s="4">
        <v>42821</v>
      </c>
      <c r="C89" s="43" t="s">
        <v>4</v>
      </c>
      <c r="D89" s="44"/>
      <c r="E89" s="45" t="s">
        <v>5</v>
      </c>
      <c r="F89" s="44"/>
      <c r="G89" s="46" t="s">
        <v>7</v>
      </c>
      <c r="H89" s="44"/>
      <c r="I89" s="7" t="s">
        <v>10</v>
      </c>
      <c r="J89" s="7" t="s">
        <v>11</v>
      </c>
      <c r="K89" s="40" t="s">
        <v>12</v>
      </c>
      <c r="L89" s="41"/>
      <c r="M89" s="8" t="s">
        <v>13</v>
      </c>
      <c r="O89" s="6" t="s">
        <v>3</v>
      </c>
      <c r="P89" s="4">
        <v>42821</v>
      </c>
      <c r="Q89" s="43" t="s">
        <v>4</v>
      </c>
      <c r="R89" s="44"/>
      <c r="S89" s="45" t="s">
        <v>5</v>
      </c>
      <c r="T89" s="44"/>
      <c r="U89" s="46" t="s">
        <v>7</v>
      </c>
      <c r="V89" s="44"/>
      <c r="W89" s="7" t="s">
        <v>10</v>
      </c>
      <c r="X89" s="7" t="s">
        <v>11</v>
      </c>
      <c r="Y89" s="40" t="s">
        <v>12</v>
      </c>
      <c r="Z89" s="41"/>
      <c r="AA89" s="8" t="s">
        <v>13</v>
      </c>
    </row>
    <row r="90" spans="1:27" ht="12.75" x14ac:dyDescent="0.2">
      <c r="A90" s="3" t="s">
        <v>6</v>
      </c>
      <c r="B90" s="3" t="s">
        <v>43</v>
      </c>
      <c r="C90" s="10">
        <v>60</v>
      </c>
      <c r="D90" s="11">
        <f t="shared" ref="D90:D92" si="184">(C90/I90)</f>
        <v>0.37037037037037035</v>
      </c>
      <c r="E90" s="10">
        <v>71</v>
      </c>
      <c r="F90" s="11">
        <f t="shared" ref="F90:F92" si="185">E90/I90</f>
        <v>0.43827160493827161</v>
      </c>
      <c r="G90" s="10">
        <v>31</v>
      </c>
      <c r="H90" s="12">
        <f t="shared" ref="H90:H92" si="186">G90/I90</f>
        <v>0.19135802469135801</v>
      </c>
      <c r="I90" s="13">
        <f t="shared" ref="I90:I92" si="187">SUM(C90+E90+G90)</f>
        <v>162</v>
      </c>
      <c r="J90" s="14">
        <f t="shared" ref="J90:J92" si="188">((C90*10)+(E90*5)+(G90*1))/I90</f>
        <v>6.0864197530864201</v>
      </c>
      <c r="K90" s="15">
        <f>SUM(I90:I92)</f>
        <v>381</v>
      </c>
      <c r="L90" s="16">
        <f>K90/M90</f>
        <v>0.14761720263463773</v>
      </c>
      <c r="M90" s="17">
        <v>2581</v>
      </c>
      <c r="O90" s="3" t="s">
        <v>6</v>
      </c>
      <c r="P90" s="3" t="s">
        <v>47</v>
      </c>
      <c r="Q90" s="10">
        <v>165</v>
      </c>
      <c r="R90" s="11">
        <f t="shared" ref="R90:R92" si="189">(Q90/W90)</f>
        <v>0.625</v>
      </c>
      <c r="S90" s="10">
        <v>36</v>
      </c>
      <c r="T90" s="11">
        <f t="shared" ref="T90:T92" si="190">S90/W90</f>
        <v>0.13636363636363635</v>
      </c>
      <c r="U90" s="10">
        <v>63</v>
      </c>
      <c r="V90" s="12">
        <f t="shared" ref="V90:V92" si="191">U90/W90</f>
        <v>0.23863636363636365</v>
      </c>
      <c r="W90" s="13">
        <f t="shared" ref="W90:W92" si="192">SUM(Q90+S90+U90)</f>
        <v>264</v>
      </c>
      <c r="X90" s="14">
        <f t="shared" ref="X90:X92" si="193">((Q90*10)+(S90*5)+(U90*1))/W90</f>
        <v>7.1704545454545459</v>
      </c>
      <c r="Y90" s="15">
        <f>SUM(W90:W92)</f>
        <v>413</v>
      </c>
      <c r="Z90" s="16">
        <f>Y90/AA90</f>
        <v>0.92393736017897088</v>
      </c>
      <c r="AA90" s="17">
        <v>447</v>
      </c>
    </row>
    <row r="91" spans="1:27" ht="12.75" x14ac:dyDescent="0.2">
      <c r="A91" s="3" t="s">
        <v>8</v>
      </c>
      <c r="B91" s="3" t="s">
        <v>144</v>
      </c>
      <c r="C91" s="10">
        <v>63</v>
      </c>
      <c r="D91" s="11">
        <f t="shared" si="184"/>
        <v>0.3772455089820359</v>
      </c>
      <c r="E91" s="10">
        <v>64</v>
      </c>
      <c r="F91" s="11">
        <f t="shared" si="185"/>
        <v>0.38323353293413176</v>
      </c>
      <c r="G91" s="10">
        <v>40</v>
      </c>
      <c r="H91" s="12">
        <f t="shared" si="186"/>
        <v>0.23952095808383234</v>
      </c>
      <c r="I91" s="13">
        <f t="shared" si="187"/>
        <v>167</v>
      </c>
      <c r="J91" s="14">
        <f t="shared" si="188"/>
        <v>5.9281437125748502</v>
      </c>
      <c r="K91" s="42" t="s">
        <v>17</v>
      </c>
      <c r="L91" s="41"/>
      <c r="M91" s="41"/>
      <c r="O91" s="3" t="s">
        <v>8</v>
      </c>
      <c r="P91" s="3" t="s">
        <v>49</v>
      </c>
      <c r="Q91" s="10">
        <v>19</v>
      </c>
      <c r="R91" s="11">
        <f t="shared" si="189"/>
        <v>0.21111111111111111</v>
      </c>
      <c r="S91" s="10">
        <v>49</v>
      </c>
      <c r="T91" s="11">
        <f t="shared" si="190"/>
        <v>0.5444444444444444</v>
      </c>
      <c r="U91" s="10">
        <v>22</v>
      </c>
      <c r="V91" s="12">
        <f t="shared" si="191"/>
        <v>0.24444444444444444</v>
      </c>
      <c r="W91" s="13">
        <f t="shared" si="192"/>
        <v>90</v>
      </c>
      <c r="X91" s="14">
        <f t="shared" si="193"/>
        <v>5.0777777777777775</v>
      </c>
      <c r="Y91" s="42" t="s">
        <v>17</v>
      </c>
      <c r="Z91" s="41"/>
      <c r="AA91" s="41"/>
    </row>
    <row r="92" spans="1:27" ht="12.75" x14ac:dyDescent="0.2">
      <c r="A92" s="3" t="s">
        <v>9</v>
      </c>
      <c r="B92" s="3" t="s">
        <v>121</v>
      </c>
      <c r="C92" s="10">
        <v>26</v>
      </c>
      <c r="D92" s="11">
        <f t="shared" si="184"/>
        <v>0.5</v>
      </c>
      <c r="E92" s="10">
        <v>13</v>
      </c>
      <c r="F92" s="11">
        <f t="shared" si="185"/>
        <v>0.25</v>
      </c>
      <c r="G92" s="10">
        <v>13</v>
      </c>
      <c r="H92" s="12">
        <f t="shared" si="186"/>
        <v>0.25</v>
      </c>
      <c r="I92" s="13">
        <f t="shared" si="187"/>
        <v>52</v>
      </c>
      <c r="J92" s="14">
        <f t="shared" si="188"/>
        <v>6.5</v>
      </c>
      <c r="K92" s="19">
        <f>(SUM(J90:J92)/3)</f>
        <v>6.1715211552204225</v>
      </c>
      <c r="L92" s="20" t="str">
        <f>IF(K92&lt;=3,"Ruim",IF(K92&gt;=7,"Bom","Regular"))</f>
        <v>Regular</v>
      </c>
      <c r="M92" s="20"/>
      <c r="O92" s="3" t="s">
        <v>9</v>
      </c>
      <c r="P92" s="3" t="s">
        <v>51</v>
      </c>
      <c r="Q92" s="10">
        <v>39</v>
      </c>
      <c r="R92" s="11">
        <f t="shared" si="189"/>
        <v>0.66101694915254239</v>
      </c>
      <c r="S92" s="10">
        <v>18</v>
      </c>
      <c r="T92" s="11">
        <f t="shared" si="190"/>
        <v>0.30508474576271188</v>
      </c>
      <c r="U92" s="10">
        <v>2</v>
      </c>
      <c r="V92" s="12">
        <f t="shared" si="191"/>
        <v>3.3898305084745763E-2</v>
      </c>
      <c r="W92" s="13">
        <f t="shared" si="192"/>
        <v>59</v>
      </c>
      <c r="X92" s="14">
        <f t="shared" si="193"/>
        <v>8.1694915254237284</v>
      </c>
      <c r="Y92" s="19">
        <f>(SUM(X90:X92)/3)</f>
        <v>6.8059079495520178</v>
      </c>
      <c r="Z92" s="20" t="str">
        <f>IF(Y92&lt;=3,"Ruim",IF(Y92&gt;=7,"Bom","Regular"))</f>
        <v>Regular</v>
      </c>
      <c r="AA92" s="20"/>
    </row>
    <row r="93" spans="1:27" ht="12.75" x14ac:dyDescent="0.2">
      <c r="A93" s="5"/>
      <c r="B93" s="5"/>
      <c r="C93" s="5"/>
      <c r="D93" s="5"/>
      <c r="E93" s="5"/>
      <c r="F93" s="5"/>
      <c r="G93" s="5"/>
    </row>
    <row r="94" spans="1:27" ht="12.75" x14ac:dyDescent="0.2">
      <c r="A94" s="6" t="s">
        <v>3</v>
      </c>
      <c r="B94" s="9">
        <v>42822</v>
      </c>
      <c r="C94" s="43" t="s">
        <v>4</v>
      </c>
      <c r="D94" s="44"/>
      <c r="E94" s="45" t="s">
        <v>5</v>
      </c>
      <c r="F94" s="44"/>
      <c r="G94" s="46" t="s">
        <v>7</v>
      </c>
      <c r="H94" s="44"/>
      <c r="I94" s="7" t="s">
        <v>10</v>
      </c>
      <c r="J94" s="7" t="s">
        <v>11</v>
      </c>
      <c r="K94" s="40" t="s">
        <v>12</v>
      </c>
      <c r="L94" s="41"/>
      <c r="M94" s="8" t="s">
        <v>13</v>
      </c>
      <c r="O94" s="6" t="s">
        <v>3</v>
      </c>
      <c r="P94" s="9">
        <v>42822</v>
      </c>
      <c r="Q94" s="43" t="s">
        <v>4</v>
      </c>
      <c r="R94" s="44"/>
      <c r="S94" s="45" t="s">
        <v>5</v>
      </c>
      <c r="T94" s="44"/>
      <c r="U94" s="46" t="s">
        <v>7</v>
      </c>
      <c r="V94" s="44"/>
      <c r="W94" s="7" t="s">
        <v>10</v>
      </c>
      <c r="X94" s="7" t="s">
        <v>11</v>
      </c>
      <c r="Y94" s="40" t="s">
        <v>12</v>
      </c>
      <c r="Z94" s="41"/>
      <c r="AA94" s="8" t="s">
        <v>13</v>
      </c>
    </row>
    <row r="95" spans="1:27" ht="12.75" x14ac:dyDescent="0.2">
      <c r="A95" s="3" t="s">
        <v>6</v>
      </c>
      <c r="B95" s="3" t="s">
        <v>15</v>
      </c>
      <c r="C95" s="10">
        <v>153</v>
      </c>
      <c r="D95" s="11">
        <f t="shared" ref="D95:D97" si="194">(C95/I95)</f>
        <v>0.65948275862068961</v>
      </c>
      <c r="E95" s="10">
        <v>62</v>
      </c>
      <c r="F95" s="11">
        <f t="shared" ref="F95:F97" si="195">E95/I95</f>
        <v>0.26724137931034481</v>
      </c>
      <c r="G95" s="10">
        <v>17</v>
      </c>
      <c r="H95" s="12">
        <f t="shared" ref="H95:H97" si="196">G95/I95</f>
        <v>7.3275862068965511E-2</v>
      </c>
      <c r="I95" s="13">
        <f t="shared" ref="I95:I97" si="197">SUM(C95+E95+G95)</f>
        <v>232</v>
      </c>
      <c r="J95" s="14">
        <f t="shared" ref="J95:J97" si="198">((C95*10)+(E95*5)+(G95*1))/I95</f>
        <v>8.0043103448275854</v>
      </c>
      <c r="K95" s="15">
        <f>SUM(I95:I97)</f>
        <v>493</v>
      </c>
      <c r="L95" s="16">
        <f>K95/M95</f>
        <v>0.34236111111111112</v>
      </c>
      <c r="M95" s="17">
        <v>1440</v>
      </c>
      <c r="O95" s="3" t="s">
        <v>6</v>
      </c>
      <c r="P95" s="3" t="s">
        <v>53</v>
      </c>
      <c r="Q95" s="10">
        <v>85</v>
      </c>
      <c r="R95" s="11">
        <f t="shared" ref="R95:R97" si="199">(Q95/W95)</f>
        <v>0.43814432989690721</v>
      </c>
      <c r="S95" s="10">
        <v>72</v>
      </c>
      <c r="T95" s="11">
        <f t="shared" ref="T95:T97" si="200">S95/W95</f>
        <v>0.37113402061855671</v>
      </c>
      <c r="U95" s="10">
        <v>37</v>
      </c>
      <c r="V95" s="12">
        <f t="shared" ref="V95:V97" si="201">U95/W95</f>
        <v>0.19072164948453607</v>
      </c>
      <c r="W95" s="13">
        <f t="shared" ref="W95:W97" si="202">SUM(Q95+S95+U95)</f>
        <v>194</v>
      </c>
      <c r="X95" s="14">
        <f t="shared" ref="X95:X97" si="203">((Q95*10)+(S95*5)+(U95*1))/W95</f>
        <v>6.427835051546392</v>
      </c>
      <c r="Y95" s="15">
        <f>SUM(W95:W97)</f>
        <v>385</v>
      </c>
      <c r="Z95" s="16">
        <f>Y95/AA95</f>
        <v>0.91448931116389554</v>
      </c>
      <c r="AA95" s="17">
        <v>421</v>
      </c>
    </row>
    <row r="96" spans="1:27" ht="12.75" x14ac:dyDescent="0.2">
      <c r="A96" s="3" t="s">
        <v>8</v>
      </c>
      <c r="B96" s="3" t="s">
        <v>68</v>
      </c>
      <c r="C96" s="10">
        <v>113</v>
      </c>
      <c r="D96" s="11">
        <f t="shared" si="194"/>
        <v>0.64571428571428569</v>
      </c>
      <c r="E96" s="10">
        <v>54</v>
      </c>
      <c r="F96" s="11">
        <f t="shared" si="195"/>
        <v>0.30857142857142855</v>
      </c>
      <c r="G96" s="10">
        <v>8</v>
      </c>
      <c r="H96" s="12">
        <f t="shared" si="196"/>
        <v>4.5714285714285714E-2</v>
      </c>
      <c r="I96" s="13">
        <f t="shared" si="197"/>
        <v>175</v>
      </c>
      <c r="J96" s="14">
        <f t="shared" si="198"/>
        <v>8.0457142857142863</v>
      </c>
      <c r="K96" s="42" t="s">
        <v>17</v>
      </c>
      <c r="L96" s="41"/>
      <c r="M96" s="41"/>
      <c r="O96" s="3" t="s">
        <v>8</v>
      </c>
      <c r="P96" s="3" t="s">
        <v>31</v>
      </c>
      <c r="Q96" s="10">
        <v>34</v>
      </c>
      <c r="R96" s="11">
        <f t="shared" si="199"/>
        <v>0.31775700934579437</v>
      </c>
      <c r="S96" s="10">
        <v>57</v>
      </c>
      <c r="T96" s="11">
        <f t="shared" si="200"/>
        <v>0.53271028037383172</v>
      </c>
      <c r="U96" s="10">
        <v>16</v>
      </c>
      <c r="V96" s="12">
        <f t="shared" si="201"/>
        <v>0.14953271028037382</v>
      </c>
      <c r="W96" s="13">
        <f t="shared" si="202"/>
        <v>107</v>
      </c>
      <c r="X96" s="14">
        <f t="shared" si="203"/>
        <v>5.990654205607477</v>
      </c>
      <c r="Y96" s="42" t="s">
        <v>17</v>
      </c>
      <c r="Z96" s="41"/>
      <c r="AA96" s="41"/>
    </row>
    <row r="97" spans="1:27" ht="12.75" x14ac:dyDescent="0.2">
      <c r="A97" s="3" t="s">
        <v>9</v>
      </c>
      <c r="B97" s="3" t="s">
        <v>56</v>
      </c>
      <c r="C97" s="10">
        <v>24</v>
      </c>
      <c r="D97" s="11">
        <f t="shared" si="194"/>
        <v>0.27906976744186046</v>
      </c>
      <c r="E97" s="10">
        <v>23</v>
      </c>
      <c r="F97" s="11">
        <f t="shared" si="195"/>
        <v>0.26744186046511625</v>
      </c>
      <c r="G97" s="10">
        <v>39</v>
      </c>
      <c r="H97" s="12">
        <f t="shared" si="196"/>
        <v>0.45348837209302323</v>
      </c>
      <c r="I97" s="13">
        <f t="shared" si="197"/>
        <v>86</v>
      </c>
      <c r="J97" s="14">
        <f t="shared" si="198"/>
        <v>4.5813953488372094</v>
      </c>
      <c r="K97" s="19">
        <f>(SUM(J95:J97)/3)</f>
        <v>6.8771399931263595</v>
      </c>
      <c r="L97" s="20" t="str">
        <f>IF(K97&lt;=3,"Ruim",IF(K97&gt;=7,"Bom","Regular"))</f>
        <v>Regular</v>
      </c>
      <c r="M97" s="20"/>
      <c r="O97" s="3" t="s">
        <v>9</v>
      </c>
      <c r="P97" s="3" t="s">
        <v>57</v>
      </c>
      <c r="Q97" s="10">
        <v>38</v>
      </c>
      <c r="R97" s="11">
        <f t="shared" si="199"/>
        <v>0.45238095238095238</v>
      </c>
      <c r="S97" s="10">
        <v>12</v>
      </c>
      <c r="T97" s="11">
        <f t="shared" si="200"/>
        <v>0.14285714285714285</v>
      </c>
      <c r="U97" s="10">
        <v>34</v>
      </c>
      <c r="V97" s="12">
        <f t="shared" si="201"/>
        <v>0.40476190476190477</v>
      </c>
      <c r="W97" s="13">
        <f t="shared" si="202"/>
        <v>84</v>
      </c>
      <c r="X97" s="14">
        <f t="shared" si="203"/>
        <v>5.6428571428571432</v>
      </c>
      <c r="Y97" s="19">
        <f>(SUM(X95:X97)/3)</f>
        <v>6.0204488000036704</v>
      </c>
      <c r="Z97" s="20" t="str">
        <f>IF(Y97&lt;=3,"Ruim",IF(Y97&gt;=7,"Bom","Regular"))</f>
        <v>Regular</v>
      </c>
      <c r="AA97" s="20"/>
    </row>
    <row r="98" spans="1:27" ht="12.75" x14ac:dyDescent="0.2">
      <c r="A98" s="5"/>
      <c r="B98" s="5"/>
      <c r="C98" s="5"/>
      <c r="D98" s="5"/>
      <c r="E98" s="5"/>
      <c r="F98" s="5"/>
      <c r="G98" s="5"/>
    </row>
    <row r="99" spans="1:27" ht="12.75" x14ac:dyDescent="0.2">
      <c r="A99" s="6" t="s">
        <v>3</v>
      </c>
      <c r="B99" s="9">
        <v>42823</v>
      </c>
      <c r="C99" s="43" t="s">
        <v>4</v>
      </c>
      <c r="D99" s="44"/>
      <c r="E99" s="45" t="s">
        <v>5</v>
      </c>
      <c r="F99" s="44"/>
      <c r="G99" s="46" t="s">
        <v>7</v>
      </c>
      <c r="H99" s="44"/>
      <c r="I99" s="7" t="s">
        <v>10</v>
      </c>
      <c r="J99" s="7" t="s">
        <v>11</v>
      </c>
      <c r="K99" s="40" t="s">
        <v>12</v>
      </c>
      <c r="L99" s="41"/>
      <c r="M99" s="8" t="s">
        <v>13</v>
      </c>
      <c r="O99" s="6" t="s">
        <v>3</v>
      </c>
      <c r="P99" s="9">
        <v>42823</v>
      </c>
      <c r="Q99" s="43" t="s">
        <v>4</v>
      </c>
      <c r="R99" s="44"/>
      <c r="S99" s="45" t="s">
        <v>5</v>
      </c>
      <c r="T99" s="44"/>
      <c r="U99" s="46" t="s">
        <v>7</v>
      </c>
      <c r="V99" s="44"/>
      <c r="W99" s="7" t="s">
        <v>10</v>
      </c>
      <c r="X99" s="7" t="s">
        <v>11</v>
      </c>
      <c r="Y99" s="40" t="s">
        <v>12</v>
      </c>
      <c r="Z99" s="41"/>
      <c r="AA99" s="8" t="s">
        <v>13</v>
      </c>
    </row>
    <row r="100" spans="1:27" ht="12.75" x14ac:dyDescent="0.2">
      <c r="A100" s="3" t="s">
        <v>6</v>
      </c>
      <c r="B100" s="3" t="s">
        <v>29</v>
      </c>
      <c r="C100" s="10">
        <v>274</v>
      </c>
      <c r="D100" s="11">
        <f t="shared" ref="D100:D102" si="204">(C100/I100)</f>
        <v>0.77183098591549293</v>
      </c>
      <c r="E100" s="10">
        <v>61</v>
      </c>
      <c r="F100" s="11">
        <f t="shared" ref="F100:F102" si="205">E100/I100</f>
        <v>0.17183098591549295</v>
      </c>
      <c r="G100" s="10">
        <v>20</v>
      </c>
      <c r="H100" s="12">
        <f t="shared" ref="H100:H102" si="206">G100/I100</f>
        <v>5.6338028169014086E-2</v>
      </c>
      <c r="I100" s="13">
        <f t="shared" ref="I100:I102" si="207">SUM(C100+E100+G100)</f>
        <v>355</v>
      </c>
      <c r="J100" s="14">
        <f t="shared" ref="J100:J102" si="208">((C100*10)+(E100*5)+(G100*1))/I100</f>
        <v>8.6338028169014081</v>
      </c>
      <c r="K100" s="15">
        <f>SUM(I100:I102)</f>
        <v>621</v>
      </c>
      <c r="L100" s="16">
        <f>K100/M100</f>
        <v>0.45130813953488375</v>
      </c>
      <c r="M100" s="17">
        <v>1376</v>
      </c>
      <c r="O100" s="3" t="s">
        <v>6</v>
      </c>
      <c r="P100" s="3" t="s">
        <v>100</v>
      </c>
      <c r="Q100" s="10">
        <v>92</v>
      </c>
      <c r="R100" s="11">
        <f t="shared" ref="R100:R102" si="209">(Q100/W100)</f>
        <v>0.83636363636363631</v>
      </c>
      <c r="S100" s="10">
        <v>15</v>
      </c>
      <c r="T100" s="11">
        <f t="shared" ref="T100:T102" si="210">S100/W100</f>
        <v>0.13636363636363635</v>
      </c>
      <c r="U100" s="10">
        <v>3</v>
      </c>
      <c r="V100" s="12">
        <f t="shared" ref="V100:V102" si="211">U100/W100</f>
        <v>2.7272727272727271E-2</v>
      </c>
      <c r="W100" s="13">
        <f t="shared" ref="W100:W102" si="212">SUM(Q100+S100+U100)</f>
        <v>110</v>
      </c>
      <c r="X100" s="14">
        <f t="shared" ref="X100:X102" si="213">((Q100*10)+(S100*5)+(U100*1))/W100</f>
        <v>9.0727272727272723</v>
      </c>
      <c r="Y100" s="15">
        <f>SUM(W100:W102)</f>
        <v>487</v>
      </c>
      <c r="Z100" s="16">
        <f>Y100/AA100</f>
        <v>1.3306010928961749</v>
      </c>
      <c r="AA100" s="17">
        <v>366</v>
      </c>
    </row>
    <row r="101" spans="1:27" ht="12.75" x14ac:dyDescent="0.2">
      <c r="A101" s="3" t="s">
        <v>8</v>
      </c>
      <c r="B101" s="3" t="s">
        <v>62</v>
      </c>
      <c r="C101" s="10">
        <v>68</v>
      </c>
      <c r="D101" s="11">
        <f t="shared" si="204"/>
        <v>0.45033112582781459</v>
      </c>
      <c r="E101" s="10">
        <v>43</v>
      </c>
      <c r="F101" s="11">
        <f t="shared" si="205"/>
        <v>0.28476821192052981</v>
      </c>
      <c r="G101" s="10">
        <v>40</v>
      </c>
      <c r="H101" s="12">
        <f t="shared" si="206"/>
        <v>0.26490066225165565</v>
      </c>
      <c r="I101" s="13">
        <f t="shared" si="207"/>
        <v>151</v>
      </c>
      <c r="J101" s="14">
        <f t="shared" si="208"/>
        <v>6.1920529801324502</v>
      </c>
      <c r="K101" s="42" t="s">
        <v>17</v>
      </c>
      <c r="L101" s="41"/>
      <c r="M101" s="41"/>
      <c r="O101" s="3" t="s">
        <v>8</v>
      </c>
      <c r="P101" s="18" t="s">
        <v>23</v>
      </c>
      <c r="Q101" s="10">
        <v>161</v>
      </c>
      <c r="R101" s="11">
        <f t="shared" si="209"/>
        <v>0.51768488745980712</v>
      </c>
      <c r="S101" s="10">
        <v>70</v>
      </c>
      <c r="T101" s="11">
        <f t="shared" si="210"/>
        <v>0.22508038585209003</v>
      </c>
      <c r="U101" s="10">
        <v>80</v>
      </c>
      <c r="V101" s="12">
        <f t="shared" si="211"/>
        <v>0.25723472668810288</v>
      </c>
      <c r="W101" s="13">
        <f t="shared" si="212"/>
        <v>311</v>
      </c>
      <c r="X101" s="14">
        <f t="shared" si="213"/>
        <v>6.559485530546624</v>
      </c>
      <c r="Y101" s="42" t="s">
        <v>17</v>
      </c>
      <c r="Z101" s="41"/>
      <c r="AA101" s="41"/>
    </row>
    <row r="102" spans="1:27" ht="12.75" x14ac:dyDescent="0.2">
      <c r="A102" s="3" t="s">
        <v>9</v>
      </c>
      <c r="B102" s="3" t="s">
        <v>63</v>
      </c>
      <c r="C102" s="10">
        <v>81</v>
      </c>
      <c r="D102" s="11">
        <f t="shared" si="204"/>
        <v>0.70434782608695656</v>
      </c>
      <c r="E102" s="10">
        <v>24</v>
      </c>
      <c r="F102" s="11">
        <f t="shared" si="205"/>
        <v>0.20869565217391303</v>
      </c>
      <c r="G102" s="10">
        <v>10</v>
      </c>
      <c r="H102" s="12">
        <f t="shared" si="206"/>
        <v>8.6956521739130432E-2</v>
      </c>
      <c r="I102" s="13">
        <f t="shared" si="207"/>
        <v>115</v>
      </c>
      <c r="J102" s="14">
        <f t="shared" si="208"/>
        <v>8.1739130434782616</v>
      </c>
      <c r="K102" s="19">
        <f>(SUM(J100:J102)/3)</f>
        <v>7.6665896135040397</v>
      </c>
      <c r="L102" s="20" t="str">
        <f>IF(K102&lt;=3,"Ruim",IF(K102&gt;=7,"Bom","Regular"))</f>
        <v>Bom</v>
      </c>
      <c r="M102" s="20"/>
      <c r="O102" s="3" t="s">
        <v>9</v>
      </c>
      <c r="P102" s="18" t="s">
        <v>37</v>
      </c>
      <c r="Q102" s="10">
        <v>15</v>
      </c>
      <c r="R102" s="11">
        <f t="shared" si="209"/>
        <v>0.22727272727272727</v>
      </c>
      <c r="S102" s="10">
        <v>27</v>
      </c>
      <c r="T102" s="11">
        <f t="shared" si="210"/>
        <v>0.40909090909090912</v>
      </c>
      <c r="U102" s="10">
        <v>24</v>
      </c>
      <c r="V102" s="12">
        <f t="shared" si="211"/>
        <v>0.36363636363636365</v>
      </c>
      <c r="W102" s="13">
        <f t="shared" si="212"/>
        <v>66</v>
      </c>
      <c r="X102" s="14">
        <f t="shared" si="213"/>
        <v>4.6818181818181817</v>
      </c>
      <c r="Y102" s="19">
        <f>(SUM(X100:X102)/3)</f>
        <v>6.771343661697359</v>
      </c>
      <c r="Z102" s="20" t="str">
        <f>IF(Y102&lt;=3,"Ruim",IF(Y102&gt;=7,"Bom","Regular"))</f>
        <v>Regular</v>
      </c>
      <c r="AA102" s="20"/>
    </row>
    <row r="104" spans="1:27" ht="12.75" x14ac:dyDescent="0.2">
      <c r="A104" s="6" t="s">
        <v>3</v>
      </c>
      <c r="B104" s="9">
        <v>42824</v>
      </c>
      <c r="C104" s="43" t="s">
        <v>4</v>
      </c>
      <c r="D104" s="44"/>
      <c r="E104" s="45" t="s">
        <v>5</v>
      </c>
      <c r="F104" s="44"/>
      <c r="G104" s="46" t="s">
        <v>7</v>
      </c>
      <c r="H104" s="44"/>
      <c r="I104" s="7" t="s">
        <v>10</v>
      </c>
      <c r="J104" s="7" t="s">
        <v>11</v>
      </c>
      <c r="K104" s="40" t="s">
        <v>12</v>
      </c>
      <c r="L104" s="41"/>
      <c r="M104" s="8" t="s">
        <v>13</v>
      </c>
      <c r="O104" s="6" t="s">
        <v>3</v>
      </c>
      <c r="P104" s="9">
        <v>42824</v>
      </c>
      <c r="Q104" s="43" t="s">
        <v>4</v>
      </c>
      <c r="R104" s="44"/>
      <c r="S104" s="45" t="s">
        <v>5</v>
      </c>
      <c r="T104" s="44"/>
      <c r="U104" s="46" t="s">
        <v>7</v>
      </c>
      <c r="V104" s="44"/>
      <c r="W104" s="7" t="s">
        <v>10</v>
      </c>
      <c r="X104" s="7" t="s">
        <v>11</v>
      </c>
      <c r="Y104" s="40" t="s">
        <v>12</v>
      </c>
      <c r="Z104" s="41"/>
      <c r="AA104" s="8" t="s">
        <v>13</v>
      </c>
    </row>
    <row r="105" spans="1:27" ht="12.75" x14ac:dyDescent="0.2">
      <c r="A105" s="3" t="s">
        <v>6</v>
      </c>
      <c r="B105" s="3" t="s">
        <v>111</v>
      </c>
      <c r="C105" s="10">
        <v>126</v>
      </c>
      <c r="D105" s="11">
        <f t="shared" ref="D105:D107" si="214">(C105/I105)</f>
        <v>0.7</v>
      </c>
      <c r="E105" s="10">
        <v>32</v>
      </c>
      <c r="F105" s="11">
        <f t="shared" ref="F105:F107" si="215">E105/I105</f>
        <v>0.17777777777777778</v>
      </c>
      <c r="G105" s="10">
        <v>22</v>
      </c>
      <c r="H105" s="12">
        <f t="shared" ref="H105:H107" si="216">G105/I105</f>
        <v>0.12222222222222222</v>
      </c>
      <c r="I105" s="13">
        <f t="shared" ref="I105:I107" si="217">SUM(C105+E105+G105)</f>
        <v>180</v>
      </c>
      <c r="J105" s="14">
        <f t="shared" ref="J105:J107" si="218">((C105*10)+(E105*5)+(G105*1))/I105</f>
        <v>8.0111111111111111</v>
      </c>
      <c r="K105" s="15">
        <f t="shared" ref="K105:L105" si="219">SUM(I105:I107)</f>
        <v>437</v>
      </c>
      <c r="L105" s="14">
        <f t="shared" si="219"/>
        <v>17.215579975579978</v>
      </c>
      <c r="M105" s="17">
        <v>1190</v>
      </c>
      <c r="O105" s="3" t="s">
        <v>6</v>
      </c>
      <c r="P105" s="3" t="s">
        <v>138</v>
      </c>
      <c r="Q105" s="10">
        <v>136</v>
      </c>
      <c r="R105" s="12">
        <f>(Q105/W105)</f>
        <v>0.87179487179487181</v>
      </c>
      <c r="S105" s="10">
        <v>13</v>
      </c>
      <c r="T105" s="11">
        <f t="shared" ref="T105:T107" si="220">S105/W105</f>
        <v>8.3333333333333329E-2</v>
      </c>
      <c r="U105" s="10">
        <v>7</v>
      </c>
      <c r="V105" s="12">
        <f t="shared" ref="V105:V107" si="221">U105/W105</f>
        <v>4.4871794871794872E-2</v>
      </c>
      <c r="W105" s="13">
        <f t="shared" ref="W105:W107" si="222">SUM(Q105+S105+U105)</f>
        <v>156</v>
      </c>
      <c r="X105" s="14">
        <f t="shared" ref="X105:X107" si="223">((Q105*10)+(S105*5)+(U105*1))/W105</f>
        <v>9.1794871794871788</v>
      </c>
      <c r="Y105" s="15">
        <f t="shared" ref="Y105:Z105" si="224">SUM(W105:W107)</f>
        <v>567</v>
      </c>
      <c r="Z105" s="14">
        <f t="shared" si="224"/>
        <v>21.65918642760748</v>
      </c>
      <c r="AA105" s="17">
        <v>371</v>
      </c>
    </row>
    <row r="106" spans="1:27" ht="12.75" x14ac:dyDescent="0.2">
      <c r="A106" s="3" t="s">
        <v>8</v>
      </c>
      <c r="B106" s="3" t="s">
        <v>67</v>
      </c>
      <c r="C106" s="10">
        <v>77</v>
      </c>
      <c r="D106" s="11">
        <f t="shared" si="214"/>
        <v>0.42307692307692307</v>
      </c>
      <c r="E106" s="10">
        <v>86</v>
      </c>
      <c r="F106" s="11">
        <f t="shared" si="215"/>
        <v>0.47252747252747251</v>
      </c>
      <c r="G106" s="10">
        <v>19</v>
      </c>
      <c r="H106" s="12">
        <f t="shared" si="216"/>
        <v>0.1043956043956044</v>
      </c>
      <c r="I106" s="13">
        <f t="shared" si="217"/>
        <v>182</v>
      </c>
      <c r="J106" s="14">
        <f t="shared" si="218"/>
        <v>6.697802197802198</v>
      </c>
      <c r="K106" s="42" t="s">
        <v>17</v>
      </c>
      <c r="L106" s="41"/>
      <c r="M106" s="41"/>
      <c r="O106" s="3" t="s">
        <v>8</v>
      </c>
      <c r="P106" s="3" t="s">
        <v>24</v>
      </c>
      <c r="Q106" s="10">
        <v>115</v>
      </c>
      <c r="R106" s="12">
        <f t="shared" ref="R106:R107" si="225">Q106/W106</f>
        <v>0.40350877192982454</v>
      </c>
      <c r="S106" s="10">
        <v>74</v>
      </c>
      <c r="T106" s="11">
        <f t="shared" si="220"/>
        <v>0.25964912280701752</v>
      </c>
      <c r="U106" s="10">
        <v>96</v>
      </c>
      <c r="V106" s="12">
        <f t="shared" si="221"/>
        <v>0.33684210526315789</v>
      </c>
      <c r="W106" s="13">
        <f t="shared" si="222"/>
        <v>285</v>
      </c>
      <c r="X106" s="14">
        <f t="shared" si="223"/>
        <v>5.6701754385964911</v>
      </c>
      <c r="Y106" s="42" t="s">
        <v>17</v>
      </c>
      <c r="Z106" s="41"/>
      <c r="AA106" s="41"/>
    </row>
    <row r="107" spans="1:27" ht="12.75" x14ac:dyDescent="0.2">
      <c r="A107" s="3" t="s">
        <v>9</v>
      </c>
      <c r="B107" s="3" t="s">
        <v>69</v>
      </c>
      <c r="C107" s="10">
        <v>9</v>
      </c>
      <c r="D107" s="11">
        <f t="shared" si="214"/>
        <v>0.12</v>
      </c>
      <c r="E107" s="10">
        <v>8</v>
      </c>
      <c r="F107" s="11">
        <f t="shared" si="215"/>
        <v>0.10666666666666667</v>
      </c>
      <c r="G107" s="10">
        <v>58</v>
      </c>
      <c r="H107" s="12">
        <f t="shared" si="216"/>
        <v>0.77333333333333332</v>
      </c>
      <c r="I107" s="13">
        <f t="shared" si="217"/>
        <v>75</v>
      </c>
      <c r="J107" s="14">
        <f t="shared" si="218"/>
        <v>2.5066666666666668</v>
      </c>
      <c r="K107" s="19">
        <f>(SUM(J105:J107)/3)</f>
        <v>5.7385266585266592</v>
      </c>
      <c r="L107" s="20" t="str">
        <f>IF(K107&lt;=3,"Ruim",IF(K107&gt;=7,"Bom","Regular"))</f>
        <v>Regular</v>
      </c>
      <c r="M107" s="20"/>
      <c r="O107" s="3" t="s">
        <v>9</v>
      </c>
      <c r="P107" s="3" t="s">
        <v>35</v>
      </c>
      <c r="Q107" s="10">
        <v>76</v>
      </c>
      <c r="R107" s="12">
        <f t="shared" si="225"/>
        <v>0.60317460317460314</v>
      </c>
      <c r="S107" s="10">
        <v>12</v>
      </c>
      <c r="T107" s="11">
        <f t="shared" si="220"/>
        <v>9.5238095238095233E-2</v>
      </c>
      <c r="U107" s="10">
        <v>38</v>
      </c>
      <c r="V107" s="12">
        <f t="shared" si="221"/>
        <v>0.30158730158730157</v>
      </c>
      <c r="W107" s="13">
        <f t="shared" si="222"/>
        <v>126</v>
      </c>
      <c r="X107" s="14">
        <f t="shared" si="223"/>
        <v>6.8095238095238093</v>
      </c>
      <c r="Y107" s="19">
        <f>(SUM(X105:X107)/3)</f>
        <v>7.2197288092024934</v>
      </c>
      <c r="Z107" s="20" t="str">
        <f>IF(Y107&lt;=3,"Ruim",IF(Y107&gt;=7,"Bom","Regular"))</f>
        <v>Bom</v>
      </c>
      <c r="AA107" s="20"/>
    </row>
    <row r="109" spans="1:27" ht="12.75" x14ac:dyDescent="0.2">
      <c r="A109" s="6" t="s">
        <v>3</v>
      </c>
      <c r="B109" s="9">
        <v>42825</v>
      </c>
      <c r="C109" s="43" t="s">
        <v>4</v>
      </c>
      <c r="D109" s="44"/>
      <c r="E109" s="45" t="s">
        <v>5</v>
      </c>
      <c r="F109" s="44"/>
      <c r="G109" s="46" t="s">
        <v>7</v>
      </c>
      <c r="H109" s="44"/>
      <c r="I109" s="7" t="s">
        <v>10</v>
      </c>
      <c r="J109" s="7" t="s">
        <v>11</v>
      </c>
      <c r="K109" s="40" t="s">
        <v>12</v>
      </c>
      <c r="L109" s="41"/>
      <c r="M109" s="8" t="s">
        <v>13</v>
      </c>
      <c r="O109" s="6" t="s">
        <v>3</v>
      </c>
      <c r="P109" s="9">
        <v>42825</v>
      </c>
      <c r="Q109" s="43" t="s">
        <v>4</v>
      </c>
      <c r="R109" s="44"/>
      <c r="S109" s="45" t="s">
        <v>5</v>
      </c>
      <c r="T109" s="44"/>
      <c r="U109" s="46" t="s">
        <v>7</v>
      </c>
      <c r="V109" s="44"/>
      <c r="W109" s="7" t="s">
        <v>10</v>
      </c>
      <c r="X109" s="7" t="s">
        <v>11</v>
      </c>
      <c r="Y109" s="40" t="s">
        <v>12</v>
      </c>
      <c r="Z109" s="41"/>
      <c r="AA109" s="8" t="s">
        <v>13</v>
      </c>
    </row>
    <row r="110" spans="1:27" ht="12.75" x14ac:dyDescent="0.2">
      <c r="A110" s="3" t="s">
        <v>6</v>
      </c>
      <c r="B110" s="3" t="s">
        <v>36</v>
      </c>
      <c r="C110" s="10">
        <v>86</v>
      </c>
      <c r="D110" s="11">
        <f t="shared" ref="D110:D112" si="226">(C110/I110)</f>
        <v>0.46739130434782611</v>
      </c>
      <c r="E110" s="10">
        <v>72</v>
      </c>
      <c r="F110" s="11">
        <f t="shared" ref="F110:F112" si="227">E110/I110</f>
        <v>0.39130434782608697</v>
      </c>
      <c r="G110" s="10">
        <v>26</v>
      </c>
      <c r="H110" s="12">
        <f t="shared" ref="H110:H112" si="228">G110/I110</f>
        <v>0.14130434782608695</v>
      </c>
      <c r="I110" s="13">
        <f t="shared" ref="I110:I112" si="229">SUM(C110+E110+G110)</f>
        <v>184</v>
      </c>
      <c r="J110" s="14">
        <f t="shared" ref="J110:J112" si="230">((C110*10)+(E110*5)+(G110*1))/I110</f>
        <v>6.7717391304347823</v>
      </c>
      <c r="K110" s="15">
        <f>SUM(I110:I112)</f>
        <v>357</v>
      </c>
      <c r="L110" s="16">
        <f>K110/M110</f>
        <v>0.37618545837723921</v>
      </c>
      <c r="M110" s="17">
        <v>949</v>
      </c>
      <c r="O110" s="3" t="s">
        <v>6</v>
      </c>
      <c r="P110" s="3" t="s">
        <v>38</v>
      </c>
      <c r="Q110" s="10">
        <v>187</v>
      </c>
      <c r="R110" s="11">
        <f t="shared" ref="R110:R112" si="231">(Q110/W110)</f>
        <v>0.7137404580152672</v>
      </c>
      <c r="S110" s="10">
        <v>49</v>
      </c>
      <c r="T110" s="11">
        <f t="shared" ref="T110:T112" si="232">S110/W110</f>
        <v>0.18702290076335878</v>
      </c>
      <c r="U110" s="10">
        <v>26</v>
      </c>
      <c r="V110" s="12">
        <f t="shared" ref="V110:V112" si="233">U110/W110</f>
        <v>9.9236641221374045E-2</v>
      </c>
      <c r="W110" s="13">
        <f t="shared" ref="W110:W112" si="234">SUM(Q110+S110+U110)</f>
        <v>262</v>
      </c>
      <c r="X110" s="14">
        <f t="shared" ref="X110:X112" si="235">((Q110*10)+(S110*5)+(U110*1))/W110</f>
        <v>8.1717557251908399</v>
      </c>
      <c r="Y110" s="15">
        <f>SUM(W110:W112)</f>
        <v>568</v>
      </c>
      <c r="Z110" s="16">
        <f>Y110/AA110</f>
        <v>2.3278688524590163</v>
      </c>
      <c r="AA110" s="17">
        <v>244</v>
      </c>
    </row>
    <row r="111" spans="1:27" ht="12.75" x14ac:dyDescent="0.2">
      <c r="A111" s="3" t="s">
        <v>8</v>
      </c>
      <c r="B111" s="3" t="s">
        <v>73</v>
      </c>
      <c r="C111" s="10">
        <v>43</v>
      </c>
      <c r="D111" s="11">
        <f t="shared" si="226"/>
        <v>0.38053097345132741</v>
      </c>
      <c r="E111" s="10">
        <v>35</v>
      </c>
      <c r="F111" s="11">
        <f t="shared" si="227"/>
        <v>0.30973451327433627</v>
      </c>
      <c r="G111" s="10">
        <v>35</v>
      </c>
      <c r="H111" s="12">
        <f t="shared" si="228"/>
        <v>0.30973451327433627</v>
      </c>
      <c r="I111" s="13">
        <f t="shared" si="229"/>
        <v>113</v>
      </c>
      <c r="J111" s="14">
        <f t="shared" si="230"/>
        <v>5.663716814159292</v>
      </c>
      <c r="K111" s="42" t="s">
        <v>17</v>
      </c>
      <c r="L111" s="41"/>
      <c r="M111" s="41"/>
      <c r="O111" s="3" t="s">
        <v>8</v>
      </c>
      <c r="P111" s="3" t="s">
        <v>68</v>
      </c>
      <c r="Q111" s="10">
        <v>110</v>
      </c>
      <c r="R111" s="11">
        <f t="shared" si="231"/>
        <v>0.40441176470588236</v>
      </c>
      <c r="S111" s="10">
        <v>90</v>
      </c>
      <c r="T111" s="11">
        <f t="shared" si="232"/>
        <v>0.33088235294117646</v>
      </c>
      <c r="U111" s="10">
        <v>72</v>
      </c>
      <c r="V111" s="12">
        <f t="shared" si="233"/>
        <v>0.26470588235294118</v>
      </c>
      <c r="W111" s="13">
        <f t="shared" si="234"/>
        <v>272</v>
      </c>
      <c r="X111" s="14">
        <f t="shared" si="235"/>
        <v>5.9632352941176467</v>
      </c>
      <c r="Y111" s="42" t="s">
        <v>17</v>
      </c>
      <c r="Z111" s="41"/>
      <c r="AA111" s="41"/>
    </row>
    <row r="112" spans="1:27" ht="12.75" x14ac:dyDescent="0.2">
      <c r="A112" s="3" t="s">
        <v>9</v>
      </c>
      <c r="B112" s="3" t="s">
        <v>112</v>
      </c>
      <c r="C112" s="10">
        <v>22</v>
      </c>
      <c r="D112" s="11">
        <f t="shared" si="226"/>
        <v>0.36666666666666664</v>
      </c>
      <c r="E112" s="10">
        <v>21</v>
      </c>
      <c r="F112" s="11">
        <f t="shared" si="227"/>
        <v>0.35</v>
      </c>
      <c r="G112" s="10">
        <v>17</v>
      </c>
      <c r="H112" s="12">
        <f t="shared" si="228"/>
        <v>0.28333333333333333</v>
      </c>
      <c r="I112" s="13">
        <f t="shared" si="229"/>
        <v>60</v>
      </c>
      <c r="J112" s="14">
        <f t="shared" si="230"/>
        <v>5.7</v>
      </c>
      <c r="K112" s="19">
        <f>(SUM(J110:J112)/3)</f>
        <v>6.0451519815313581</v>
      </c>
      <c r="L112" s="20" t="str">
        <f>IF(K112&lt;=3,"Ruim",IF(K112&gt;=7,"Bom","Regular"))</f>
        <v>Regular</v>
      </c>
      <c r="M112" s="20"/>
      <c r="O112" s="3" t="s">
        <v>9</v>
      </c>
      <c r="P112" s="3" t="s">
        <v>140</v>
      </c>
      <c r="Q112" s="10">
        <v>7</v>
      </c>
      <c r="R112" s="11">
        <f t="shared" si="231"/>
        <v>0.20588235294117646</v>
      </c>
      <c r="S112" s="10">
        <v>6</v>
      </c>
      <c r="T112" s="11">
        <f t="shared" si="232"/>
        <v>0.17647058823529413</v>
      </c>
      <c r="U112" s="10">
        <v>21</v>
      </c>
      <c r="V112" s="12">
        <f t="shared" si="233"/>
        <v>0.61764705882352944</v>
      </c>
      <c r="W112" s="13">
        <f t="shared" si="234"/>
        <v>34</v>
      </c>
      <c r="X112" s="14">
        <f t="shared" si="235"/>
        <v>3.5588235294117645</v>
      </c>
      <c r="Y112" s="19">
        <f>(SUM(X110:X112)/3)</f>
        <v>5.8979381829067501</v>
      </c>
      <c r="Z112" s="20" t="str">
        <f>IF(Y112&lt;=3,"Ruim",IF(Y112&gt;=7,"Bom","Regular"))</f>
        <v>Regular</v>
      </c>
      <c r="AA112" s="20"/>
    </row>
  </sheetData>
  <mergeCells count="223">
    <mergeCell ref="G4:H4"/>
    <mergeCell ref="E34:F34"/>
    <mergeCell ref="C34:D34"/>
    <mergeCell ref="K31:M31"/>
    <mergeCell ref="C24:D24"/>
    <mergeCell ref="C29:D29"/>
    <mergeCell ref="K6:M6"/>
    <mergeCell ref="S54:T54"/>
    <mergeCell ref="U54:V54"/>
    <mergeCell ref="C9:D9"/>
    <mergeCell ref="E9:F9"/>
    <mergeCell ref="K19:L19"/>
    <mergeCell ref="C19:D19"/>
    <mergeCell ref="G19:H19"/>
    <mergeCell ref="E19:F19"/>
    <mergeCell ref="G14:H14"/>
    <mergeCell ref="K14:L14"/>
    <mergeCell ref="G9:H9"/>
    <mergeCell ref="K9:L9"/>
    <mergeCell ref="Y54:Z54"/>
    <mergeCell ref="Y56:AA56"/>
    <mergeCell ref="Y61:AA61"/>
    <mergeCell ref="Q54:R54"/>
    <mergeCell ref="Y64:Z64"/>
    <mergeCell ref="Y66:AA66"/>
    <mergeCell ref="Q64:R64"/>
    <mergeCell ref="O3:AA3"/>
    <mergeCell ref="A1:AA1"/>
    <mergeCell ref="A3:M3"/>
    <mergeCell ref="C4:D4"/>
    <mergeCell ref="E4:F4"/>
    <mergeCell ref="S4:T4"/>
    <mergeCell ref="U4:V4"/>
    <mergeCell ref="Y4:Z4"/>
    <mergeCell ref="Q4:R4"/>
    <mergeCell ref="K4:L4"/>
    <mergeCell ref="S9:T9"/>
    <mergeCell ref="Q9:R9"/>
    <mergeCell ref="Y6:AA6"/>
    <mergeCell ref="Y9:Z9"/>
    <mergeCell ref="U9:V9"/>
    <mergeCell ref="Y16:AA16"/>
    <mergeCell ref="Y21:AA21"/>
    <mergeCell ref="E99:F99"/>
    <mergeCell ref="E89:F89"/>
    <mergeCell ref="C94:D94"/>
    <mergeCell ref="E94:F94"/>
    <mergeCell ref="C99:D99"/>
    <mergeCell ref="C89:D89"/>
    <mergeCell ref="C84:D84"/>
    <mergeCell ref="Y59:Z59"/>
    <mergeCell ref="Q59:R59"/>
    <mergeCell ref="U59:V59"/>
    <mergeCell ref="S59:T59"/>
    <mergeCell ref="S64:T64"/>
    <mergeCell ref="U64:V64"/>
    <mergeCell ref="S49:T49"/>
    <mergeCell ref="U49:V49"/>
    <mergeCell ref="Y51:AA51"/>
    <mergeCell ref="Y49:Z49"/>
    <mergeCell ref="Y34:Z34"/>
    <mergeCell ref="S34:T34"/>
    <mergeCell ref="S24:T24"/>
    <mergeCell ref="S29:T29"/>
    <mergeCell ref="Q29:R29"/>
    <mergeCell ref="U29:V29"/>
    <mergeCell ref="Y29:Z29"/>
    <mergeCell ref="Y31:AA31"/>
    <mergeCell ref="Y26:AA26"/>
    <mergeCell ref="S39:T39"/>
    <mergeCell ref="Q39:R39"/>
    <mergeCell ref="U34:V34"/>
    <mergeCell ref="Q34:R34"/>
    <mergeCell ref="U39:V39"/>
    <mergeCell ref="Y39:Z39"/>
    <mergeCell ref="Y36:AA36"/>
    <mergeCell ref="Y41:AA41"/>
    <mergeCell ref="Q49:R49"/>
    <mergeCell ref="Y24:Z24"/>
    <mergeCell ref="Q24:R24"/>
    <mergeCell ref="U24:V24"/>
    <mergeCell ref="Y14:Z14"/>
    <mergeCell ref="S44:T44"/>
    <mergeCell ref="Q44:R44"/>
    <mergeCell ref="Y46:AA46"/>
    <mergeCell ref="Y44:Z44"/>
    <mergeCell ref="U44:V44"/>
    <mergeCell ref="Q19:R19"/>
    <mergeCell ref="S19:T19"/>
    <mergeCell ref="S14:T14"/>
    <mergeCell ref="U14:V14"/>
    <mergeCell ref="Y19:Z19"/>
    <mergeCell ref="U19:V19"/>
    <mergeCell ref="K11:M11"/>
    <mergeCell ref="K16:M16"/>
    <mergeCell ref="Q14:R14"/>
    <mergeCell ref="Y11:AA11"/>
    <mergeCell ref="G39:H39"/>
    <mergeCell ref="E39:F39"/>
    <mergeCell ref="C39:D39"/>
    <mergeCell ref="C44:D44"/>
    <mergeCell ref="E44:F44"/>
    <mergeCell ref="G44:H44"/>
    <mergeCell ref="E29:F29"/>
    <mergeCell ref="G29:H29"/>
    <mergeCell ref="G64:H64"/>
    <mergeCell ref="G59:H59"/>
    <mergeCell ref="G54:H54"/>
    <mergeCell ref="C54:D54"/>
    <mergeCell ref="E54:F54"/>
    <mergeCell ref="E49:F49"/>
    <mergeCell ref="C49:D49"/>
    <mergeCell ref="G49:H49"/>
    <mergeCell ref="E14:F14"/>
    <mergeCell ref="C14:D14"/>
    <mergeCell ref="E24:F24"/>
    <mergeCell ref="G24:H24"/>
    <mergeCell ref="K26:M26"/>
    <mergeCell ref="K24:L24"/>
    <mergeCell ref="K29:L29"/>
    <mergeCell ref="K21:M21"/>
    <mergeCell ref="G34:H34"/>
    <mergeCell ref="K66:M66"/>
    <mergeCell ref="K64:L64"/>
    <mergeCell ref="K74:L74"/>
    <mergeCell ref="C59:D59"/>
    <mergeCell ref="E59:F59"/>
    <mergeCell ref="G84:H84"/>
    <mergeCell ref="G89:H89"/>
    <mergeCell ref="G69:H69"/>
    <mergeCell ref="C69:D69"/>
    <mergeCell ref="E69:F69"/>
    <mergeCell ref="E64:F64"/>
    <mergeCell ref="C64:D64"/>
    <mergeCell ref="G74:H74"/>
    <mergeCell ref="K79:L79"/>
    <mergeCell ref="K86:M86"/>
    <mergeCell ref="K81:M81"/>
    <mergeCell ref="K84:L84"/>
    <mergeCell ref="G79:H79"/>
    <mergeCell ref="K41:M41"/>
    <mergeCell ref="K39:L39"/>
    <mergeCell ref="K61:M61"/>
    <mergeCell ref="K59:L59"/>
    <mergeCell ref="K49:L49"/>
    <mergeCell ref="K54:L54"/>
    <mergeCell ref="K51:M51"/>
    <mergeCell ref="K56:M56"/>
    <mergeCell ref="K34:L34"/>
    <mergeCell ref="K36:M36"/>
    <mergeCell ref="K44:L44"/>
    <mergeCell ref="K46:M46"/>
    <mergeCell ref="Y111:AA111"/>
    <mergeCell ref="Y106:AA106"/>
    <mergeCell ref="Y86:AA86"/>
    <mergeCell ref="Y84:Z84"/>
    <mergeCell ref="Q69:R69"/>
    <mergeCell ref="S69:T69"/>
    <mergeCell ref="C79:D79"/>
    <mergeCell ref="C74:D74"/>
    <mergeCell ref="E84:F84"/>
    <mergeCell ref="E74:F74"/>
    <mergeCell ref="E79:F79"/>
    <mergeCell ref="G104:H104"/>
    <mergeCell ref="K104:L104"/>
    <mergeCell ref="C104:D104"/>
    <mergeCell ref="E104:F104"/>
    <mergeCell ref="C109:D109"/>
    <mergeCell ref="E109:F109"/>
    <mergeCell ref="K111:M111"/>
    <mergeCell ref="S84:T84"/>
    <mergeCell ref="Q84:R84"/>
    <mergeCell ref="K89:L89"/>
    <mergeCell ref="Q89:R89"/>
    <mergeCell ref="K69:L69"/>
    <mergeCell ref="K71:M71"/>
    <mergeCell ref="Y74:Z74"/>
    <mergeCell ref="S74:T74"/>
    <mergeCell ref="U74:V74"/>
    <mergeCell ref="Y69:Z69"/>
    <mergeCell ref="U69:V69"/>
    <mergeCell ref="S89:T89"/>
    <mergeCell ref="U89:V89"/>
    <mergeCell ref="K94:L94"/>
    <mergeCell ref="Y76:AA76"/>
    <mergeCell ref="Y71:AA71"/>
    <mergeCell ref="Y89:Z89"/>
    <mergeCell ref="U84:V84"/>
    <mergeCell ref="U79:V79"/>
    <mergeCell ref="Q74:R74"/>
    <mergeCell ref="Y94:Z94"/>
    <mergeCell ref="Y91:AA91"/>
    <mergeCell ref="K76:M76"/>
    <mergeCell ref="K91:M91"/>
    <mergeCell ref="K96:M96"/>
    <mergeCell ref="Y96:AA96"/>
    <mergeCell ref="Y101:AA101"/>
    <mergeCell ref="G109:H109"/>
    <mergeCell ref="K106:M106"/>
    <mergeCell ref="K109:L109"/>
    <mergeCell ref="U109:V109"/>
    <mergeCell ref="Q104:R104"/>
    <mergeCell ref="Y79:Z79"/>
    <mergeCell ref="Y81:AA81"/>
    <mergeCell ref="U94:V94"/>
    <mergeCell ref="Q94:R94"/>
    <mergeCell ref="S94:T94"/>
    <mergeCell ref="S79:T79"/>
    <mergeCell ref="Q79:R79"/>
    <mergeCell ref="Y109:Z109"/>
    <mergeCell ref="G99:H99"/>
    <mergeCell ref="G94:H94"/>
    <mergeCell ref="K99:L99"/>
    <mergeCell ref="K101:M101"/>
    <mergeCell ref="Y99:Z99"/>
    <mergeCell ref="Q99:R99"/>
    <mergeCell ref="S99:T99"/>
    <mergeCell ref="U99:V99"/>
    <mergeCell ref="S109:T109"/>
    <mergeCell ref="Q109:R109"/>
    <mergeCell ref="Y104:Z104"/>
    <mergeCell ref="S104:T104"/>
    <mergeCell ref="U104:V104"/>
  </mergeCells>
  <printOptions horizontalCentered="1" gridLines="1"/>
  <pageMargins left="0.7" right="0.7" top="0.75" bottom="0.75" header="0" footer="0"/>
  <pageSetup paperSize="9" fitToHeight="0" pageOrder="overThenDown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87"/>
  <sheetViews>
    <sheetView topLeftCell="A52" workbookViewId="0">
      <selection sqref="A1:AA1"/>
    </sheetView>
  </sheetViews>
  <sheetFormatPr defaultColWidth="14.42578125" defaultRowHeight="15.75" customHeight="1" x14ac:dyDescent="0.2"/>
  <cols>
    <col min="1" max="1" width="7.42578125" customWidth="1"/>
    <col min="2" max="2" width="16.42578125" customWidth="1"/>
    <col min="3" max="3" width="6.85546875" customWidth="1"/>
    <col min="4" max="4" width="6" bestFit="1" customWidth="1"/>
    <col min="5" max="5" width="5.28515625" customWidth="1"/>
    <col min="6" max="6" width="6" bestFit="1" customWidth="1"/>
    <col min="7" max="7" width="5.5703125" customWidth="1"/>
    <col min="8" max="8" width="6" bestFit="1" customWidth="1"/>
    <col min="9" max="9" width="5.42578125" customWidth="1"/>
    <col min="10" max="10" width="4.140625" customWidth="1"/>
    <col min="11" max="11" width="9.42578125" customWidth="1"/>
    <col min="12" max="12" width="7.28515625" bestFit="1" customWidth="1"/>
    <col min="13" max="13" width="6.5703125" bestFit="1" customWidth="1"/>
    <col min="14" max="14" width="2.140625" customWidth="1"/>
    <col min="15" max="15" width="6.7109375" customWidth="1"/>
    <col min="17" max="17" width="6.85546875" customWidth="1"/>
    <col min="18" max="18" width="6" bestFit="1" customWidth="1"/>
    <col min="19" max="19" width="5.28515625" customWidth="1"/>
    <col min="20" max="20" width="6" bestFit="1" customWidth="1"/>
    <col min="21" max="21" width="5.5703125" customWidth="1"/>
    <col min="22" max="22" width="6" bestFit="1" customWidth="1"/>
    <col min="23" max="23" width="5.42578125" customWidth="1"/>
    <col min="24" max="24" width="4.140625" customWidth="1"/>
    <col min="25" max="25" width="10.42578125" customWidth="1"/>
    <col min="26" max="26" width="7.28515625" bestFit="1" customWidth="1"/>
    <col min="27" max="27" width="6.5703125" bestFit="1" customWidth="1"/>
  </cols>
  <sheetData>
    <row r="1" spans="1:27" ht="18" x14ac:dyDescent="0.25">
      <c r="A1" s="49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9" customHeight="1" x14ac:dyDescent="0.2">
      <c r="A2" s="1"/>
      <c r="B2" s="2"/>
    </row>
    <row r="3" spans="1:27" ht="12.75" x14ac:dyDescent="0.2">
      <c r="A3" s="47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4"/>
      <c r="O3" s="47" t="s">
        <v>2</v>
      </c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4"/>
    </row>
    <row r="4" spans="1:27" ht="12.75" x14ac:dyDescent="0.2">
      <c r="A4" s="6" t="s">
        <v>3</v>
      </c>
      <c r="B4" s="9">
        <v>42828</v>
      </c>
      <c r="C4" s="43" t="s">
        <v>4</v>
      </c>
      <c r="D4" s="44"/>
      <c r="E4" s="45" t="s">
        <v>5</v>
      </c>
      <c r="F4" s="44"/>
      <c r="G4" s="46" t="s">
        <v>7</v>
      </c>
      <c r="H4" s="44"/>
      <c r="I4" s="7" t="s">
        <v>10</v>
      </c>
      <c r="J4" s="7" t="s">
        <v>11</v>
      </c>
      <c r="K4" s="40" t="s">
        <v>12</v>
      </c>
      <c r="L4" s="41"/>
      <c r="M4" s="8" t="s">
        <v>13</v>
      </c>
      <c r="O4" s="6" t="s">
        <v>3</v>
      </c>
      <c r="P4" s="9">
        <v>42828</v>
      </c>
      <c r="Q4" s="43" t="s">
        <v>4</v>
      </c>
      <c r="R4" s="44"/>
      <c r="S4" s="45" t="s">
        <v>5</v>
      </c>
      <c r="T4" s="44"/>
      <c r="U4" s="46" t="s">
        <v>7</v>
      </c>
      <c r="V4" s="44"/>
      <c r="W4" s="7" t="s">
        <v>10</v>
      </c>
      <c r="X4" s="7" t="s">
        <v>11</v>
      </c>
      <c r="Y4" s="40" t="s">
        <v>12</v>
      </c>
      <c r="Z4" s="41"/>
      <c r="AA4" s="8" t="s">
        <v>13</v>
      </c>
    </row>
    <row r="5" spans="1:27" ht="12.75" x14ac:dyDescent="0.2">
      <c r="A5" s="3" t="s">
        <v>6</v>
      </c>
      <c r="B5" s="3" t="s">
        <v>30</v>
      </c>
      <c r="C5" s="10">
        <v>66</v>
      </c>
      <c r="D5" s="11">
        <f t="shared" ref="D5:D7" si="0">(C5/I5)</f>
        <v>0.42038216560509556</v>
      </c>
      <c r="E5" s="10">
        <v>51</v>
      </c>
      <c r="F5" s="11">
        <f t="shared" ref="F5:F7" si="1">E5/I5</f>
        <v>0.32484076433121017</v>
      </c>
      <c r="G5" s="10">
        <v>40</v>
      </c>
      <c r="H5" s="12">
        <f t="shared" ref="H5:H7" si="2">G5/I5</f>
        <v>0.25477707006369427</v>
      </c>
      <c r="I5" s="13">
        <f t="shared" ref="I5:I7" si="3">SUM(C5+E5+G5)</f>
        <v>157</v>
      </c>
      <c r="J5" s="14">
        <f t="shared" ref="J5:J7" si="4">((C5*10)+(E5*5)+(G5*1))/I5</f>
        <v>6.0828025477707008</v>
      </c>
      <c r="K5" s="15">
        <f>SUM(I5:I7)</f>
        <v>417</v>
      </c>
      <c r="L5" s="16">
        <f>K5/M5</f>
        <v>0.25884543761638734</v>
      </c>
      <c r="M5" s="17">
        <v>1611</v>
      </c>
      <c r="O5" s="3" t="s">
        <v>6</v>
      </c>
      <c r="P5" s="18" t="s">
        <v>77</v>
      </c>
      <c r="Q5" s="10">
        <v>110</v>
      </c>
      <c r="R5" s="11">
        <f t="shared" ref="R5:R7" si="5">(Q5/W5)</f>
        <v>0.63953488372093026</v>
      </c>
      <c r="S5" s="10">
        <v>26</v>
      </c>
      <c r="T5" s="11">
        <f t="shared" ref="T5:T7" si="6">S5/W5</f>
        <v>0.15116279069767441</v>
      </c>
      <c r="U5" s="10">
        <v>36</v>
      </c>
      <c r="V5" s="12">
        <f t="shared" ref="V5:V7" si="7">U5/W5</f>
        <v>0.20930232558139536</v>
      </c>
      <c r="W5" s="13">
        <f t="shared" ref="W5:W7" si="8">SUM(Q5+S5+U5)</f>
        <v>172</v>
      </c>
      <c r="X5" s="14">
        <f t="shared" ref="X5:X7" si="9">((Q5*10)+(S5*5)+(U5*1))/W5</f>
        <v>7.3604651162790695</v>
      </c>
      <c r="Y5" s="15">
        <f t="shared" ref="Y5:Z5" si="10">SUM(W5:W7)</f>
        <v>447</v>
      </c>
      <c r="Z5" s="14">
        <f t="shared" si="10"/>
        <v>16.673369014548822</v>
      </c>
      <c r="AA5" s="17">
        <v>820</v>
      </c>
    </row>
    <row r="6" spans="1:27" ht="12.75" x14ac:dyDescent="0.2">
      <c r="A6" s="3" t="s">
        <v>8</v>
      </c>
      <c r="B6" s="3" t="s">
        <v>23</v>
      </c>
      <c r="C6" s="10">
        <v>65</v>
      </c>
      <c r="D6" s="11">
        <f t="shared" si="0"/>
        <v>0.3987730061349693</v>
      </c>
      <c r="E6" s="10">
        <v>77</v>
      </c>
      <c r="F6" s="11">
        <f t="shared" si="1"/>
        <v>0.47239263803680981</v>
      </c>
      <c r="G6" s="10">
        <v>21</v>
      </c>
      <c r="H6" s="12">
        <f t="shared" si="2"/>
        <v>0.12883435582822086</v>
      </c>
      <c r="I6" s="13">
        <f t="shared" si="3"/>
        <v>163</v>
      </c>
      <c r="J6" s="14">
        <f t="shared" si="4"/>
        <v>6.4785276073619631</v>
      </c>
      <c r="K6" s="42" t="s">
        <v>17</v>
      </c>
      <c r="L6" s="41"/>
      <c r="M6" s="41"/>
      <c r="O6" s="3" t="s">
        <v>8</v>
      </c>
      <c r="P6" s="18" t="s">
        <v>62</v>
      </c>
      <c r="Q6" s="10">
        <v>76</v>
      </c>
      <c r="R6" s="11">
        <f t="shared" si="5"/>
        <v>0.3247863247863248</v>
      </c>
      <c r="S6" s="10">
        <v>97</v>
      </c>
      <c r="T6" s="11">
        <f t="shared" si="6"/>
        <v>0.41452991452991456</v>
      </c>
      <c r="U6" s="10">
        <v>61</v>
      </c>
      <c r="V6" s="12">
        <f t="shared" si="7"/>
        <v>0.2606837606837607</v>
      </c>
      <c r="W6" s="13">
        <f t="shared" si="8"/>
        <v>234</v>
      </c>
      <c r="X6" s="14">
        <f t="shared" si="9"/>
        <v>5.5811965811965809</v>
      </c>
      <c r="Y6" s="42" t="s">
        <v>17</v>
      </c>
      <c r="Z6" s="41"/>
      <c r="AA6" s="41"/>
    </row>
    <row r="7" spans="1:27" ht="12.75" x14ac:dyDescent="0.2">
      <c r="A7" s="3" t="s">
        <v>9</v>
      </c>
      <c r="B7" s="3" t="s">
        <v>120</v>
      </c>
      <c r="C7" s="10">
        <v>12</v>
      </c>
      <c r="D7" s="11">
        <f t="shared" si="0"/>
        <v>0.12371134020618557</v>
      </c>
      <c r="E7" s="10">
        <v>34</v>
      </c>
      <c r="F7" s="11">
        <f t="shared" si="1"/>
        <v>0.35051546391752575</v>
      </c>
      <c r="G7" s="10">
        <v>51</v>
      </c>
      <c r="H7" s="12">
        <f t="shared" si="2"/>
        <v>0.52577319587628868</v>
      </c>
      <c r="I7" s="13">
        <f t="shared" si="3"/>
        <v>97</v>
      </c>
      <c r="J7" s="14">
        <f t="shared" si="4"/>
        <v>3.5154639175257731</v>
      </c>
      <c r="K7" s="19">
        <f>(SUM(J5:J7)/3)</f>
        <v>5.3589313575528124</v>
      </c>
      <c r="L7" s="20" t="str">
        <f>IF(K7&lt;=3,"Ruim",IF(K7&gt;=7,"Bom","Regular"))</f>
        <v>Regular</v>
      </c>
      <c r="M7" s="20"/>
      <c r="O7" s="3" t="s">
        <v>9</v>
      </c>
      <c r="P7" s="18" t="s">
        <v>125</v>
      </c>
      <c r="Q7" s="10">
        <v>8</v>
      </c>
      <c r="R7" s="11">
        <f t="shared" si="5"/>
        <v>0.1951219512195122</v>
      </c>
      <c r="S7" s="10">
        <v>10</v>
      </c>
      <c r="T7" s="11">
        <f t="shared" si="6"/>
        <v>0.24390243902439024</v>
      </c>
      <c r="U7" s="10">
        <v>23</v>
      </c>
      <c r="V7" s="12">
        <f t="shared" si="7"/>
        <v>0.56097560975609762</v>
      </c>
      <c r="W7" s="13">
        <f t="shared" si="8"/>
        <v>41</v>
      </c>
      <c r="X7" s="14">
        <f t="shared" si="9"/>
        <v>3.7317073170731709</v>
      </c>
      <c r="Y7" s="19">
        <f>(SUM(X5:X7)/3)</f>
        <v>5.5577896715162742</v>
      </c>
      <c r="Z7" s="20" t="str">
        <f>IF(Y7&lt;=3,"Ruim",IF(Y7&gt;=7,"Bom","Regular"))</f>
        <v>Regular</v>
      </c>
      <c r="AA7" s="20"/>
    </row>
    <row r="9" spans="1:27" ht="12.75" x14ac:dyDescent="0.2">
      <c r="A9" s="6" t="s">
        <v>3</v>
      </c>
      <c r="B9" s="9">
        <v>42829</v>
      </c>
      <c r="C9" s="43" t="s">
        <v>4</v>
      </c>
      <c r="D9" s="44"/>
      <c r="E9" s="45" t="s">
        <v>5</v>
      </c>
      <c r="F9" s="44"/>
      <c r="G9" s="46" t="s">
        <v>7</v>
      </c>
      <c r="H9" s="44"/>
      <c r="I9" s="7" t="s">
        <v>10</v>
      </c>
      <c r="J9" s="7" t="s">
        <v>11</v>
      </c>
      <c r="K9" s="40" t="s">
        <v>12</v>
      </c>
      <c r="L9" s="41"/>
      <c r="M9" s="8" t="s">
        <v>13</v>
      </c>
      <c r="O9" s="6" t="s">
        <v>3</v>
      </c>
      <c r="P9" s="9">
        <v>42829</v>
      </c>
      <c r="Q9" s="43" t="s">
        <v>4</v>
      </c>
      <c r="R9" s="44"/>
      <c r="S9" s="45" t="s">
        <v>5</v>
      </c>
      <c r="T9" s="44"/>
      <c r="U9" s="46" t="s">
        <v>7</v>
      </c>
      <c r="V9" s="44"/>
      <c r="W9" s="7" t="s">
        <v>10</v>
      </c>
      <c r="X9" s="7" t="s">
        <v>11</v>
      </c>
      <c r="Y9" s="40" t="s">
        <v>12</v>
      </c>
      <c r="Z9" s="41"/>
      <c r="AA9" s="8" t="s">
        <v>13</v>
      </c>
    </row>
    <row r="10" spans="1:27" ht="12.75" x14ac:dyDescent="0.2">
      <c r="A10" s="3" t="s">
        <v>6</v>
      </c>
      <c r="B10" s="3" t="s">
        <v>54</v>
      </c>
      <c r="C10" s="10">
        <v>120</v>
      </c>
      <c r="D10" s="11">
        <f t="shared" ref="D10:D12" si="11">(C10/I10)</f>
        <v>0.56074766355140182</v>
      </c>
      <c r="E10" s="10">
        <v>71</v>
      </c>
      <c r="F10" s="11">
        <f t="shared" ref="F10:F12" si="12">E10/I10</f>
        <v>0.33177570093457942</v>
      </c>
      <c r="G10" s="10">
        <v>23</v>
      </c>
      <c r="H10" s="12">
        <f t="shared" ref="H10:H12" si="13">G10/I10</f>
        <v>0.10747663551401869</v>
      </c>
      <c r="I10" s="13">
        <f t="shared" ref="I10:I12" si="14">SUM(C10+E10+G10)</f>
        <v>214</v>
      </c>
      <c r="J10" s="14">
        <f t="shared" ref="J10:J12" si="15">((C10*10)+(E10*5)+(G10*1))/I10</f>
        <v>7.3738317757009346</v>
      </c>
      <c r="K10" s="15">
        <f>SUM(I10:I12)</f>
        <v>441</v>
      </c>
      <c r="L10" s="16">
        <f>K10/M10</f>
        <v>0.25895478567234292</v>
      </c>
      <c r="M10" s="17">
        <v>1703</v>
      </c>
      <c r="O10" s="3" t="s">
        <v>6</v>
      </c>
      <c r="P10" s="3" t="s">
        <v>84</v>
      </c>
      <c r="Q10" s="10">
        <v>95</v>
      </c>
      <c r="R10" s="11">
        <f t="shared" ref="R10:R12" si="16">(Q10/W10)</f>
        <v>0.34172661870503596</v>
      </c>
      <c r="S10" s="10">
        <v>66</v>
      </c>
      <c r="T10" s="11">
        <f t="shared" ref="T10:T12" si="17">S10/W10</f>
        <v>0.23741007194244604</v>
      </c>
      <c r="U10" s="10">
        <v>117</v>
      </c>
      <c r="V10" s="12">
        <f t="shared" ref="V10:V12" si="18">U10/W10</f>
        <v>0.42086330935251798</v>
      </c>
      <c r="W10" s="13">
        <f t="shared" ref="W10:W12" si="19">SUM(Q10+S10+U10)</f>
        <v>278</v>
      </c>
      <c r="X10" s="14">
        <f t="shared" ref="X10:X12" si="20">((Q10*10)+(S10*5)+(U10*1))/W10</f>
        <v>5.0251798561151082</v>
      </c>
      <c r="Y10" s="15">
        <f t="shared" ref="Y10:Z10" si="21">SUM(W10:W12)</f>
        <v>697</v>
      </c>
      <c r="Z10" s="14">
        <f t="shared" si="21"/>
        <v>19.37481000757689</v>
      </c>
      <c r="AA10" s="17">
        <v>814</v>
      </c>
    </row>
    <row r="11" spans="1:27" ht="12.75" x14ac:dyDescent="0.2">
      <c r="A11" s="3" t="s">
        <v>8</v>
      </c>
      <c r="B11" s="3" t="s">
        <v>24</v>
      </c>
      <c r="C11" s="10">
        <v>52</v>
      </c>
      <c r="D11" s="11">
        <f t="shared" si="11"/>
        <v>0.31901840490797545</v>
      </c>
      <c r="E11" s="10">
        <v>75</v>
      </c>
      <c r="F11" s="11">
        <f t="shared" si="12"/>
        <v>0.46012269938650308</v>
      </c>
      <c r="G11" s="10">
        <v>36</v>
      </c>
      <c r="H11" s="12">
        <f t="shared" si="13"/>
        <v>0.22085889570552147</v>
      </c>
      <c r="I11" s="13">
        <f t="shared" si="14"/>
        <v>163</v>
      </c>
      <c r="J11" s="14">
        <f t="shared" si="15"/>
        <v>5.7116564417177917</v>
      </c>
      <c r="K11" s="42" t="s">
        <v>17</v>
      </c>
      <c r="L11" s="41"/>
      <c r="M11" s="41"/>
      <c r="O11" s="3" t="s">
        <v>8</v>
      </c>
      <c r="P11" s="3" t="s">
        <v>123</v>
      </c>
      <c r="Q11" s="10">
        <v>262</v>
      </c>
      <c r="R11" s="11">
        <f t="shared" si="16"/>
        <v>0.78443113772455086</v>
      </c>
      <c r="S11" s="10">
        <v>35</v>
      </c>
      <c r="T11" s="11">
        <f t="shared" si="17"/>
        <v>0.10479041916167664</v>
      </c>
      <c r="U11" s="10">
        <v>37</v>
      </c>
      <c r="V11" s="12">
        <f t="shared" si="18"/>
        <v>0.11077844311377245</v>
      </c>
      <c r="W11" s="13">
        <f t="shared" si="19"/>
        <v>334</v>
      </c>
      <c r="X11" s="14">
        <f t="shared" si="20"/>
        <v>8.4790419161676649</v>
      </c>
      <c r="Y11" s="42" t="s">
        <v>17</v>
      </c>
      <c r="Z11" s="41"/>
      <c r="AA11" s="41"/>
    </row>
    <row r="12" spans="1:27" ht="12.75" x14ac:dyDescent="0.2">
      <c r="A12" s="3" t="s">
        <v>9</v>
      </c>
      <c r="B12" s="3" t="s">
        <v>94</v>
      </c>
      <c r="C12" s="10">
        <v>36</v>
      </c>
      <c r="D12" s="11">
        <f t="shared" si="11"/>
        <v>0.5625</v>
      </c>
      <c r="E12" s="10">
        <v>14</v>
      </c>
      <c r="F12" s="11">
        <f t="shared" si="12"/>
        <v>0.21875</v>
      </c>
      <c r="G12" s="10">
        <v>14</v>
      </c>
      <c r="H12" s="12">
        <f t="shared" si="13"/>
        <v>0.21875</v>
      </c>
      <c r="I12" s="13">
        <f t="shared" si="14"/>
        <v>64</v>
      </c>
      <c r="J12" s="14">
        <f t="shared" si="15"/>
        <v>6.9375</v>
      </c>
      <c r="K12" s="19">
        <f>(SUM(J10:J12)/3)</f>
        <v>6.674329405806243</v>
      </c>
      <c r="L12" s="20" t="str">
        <f>IF(K12&lt;=3,"Ruim",IF(K12&gt;=7,"Bom","Regular"))</f>
        <v>Regular</v>
      </c>
      <c r="M12" s="20"/>
      <c r="O12" s="3" t="s">
        <v>9</v>
      </c>
      <c r="P12" s="3" t="s">
        <v>63</v>
      </c>
      <c r="Q12" s="10">
        <v>38</v>
      </c>
      <c r="R12" s="11">
        <f t="shared" si="16"/>
        <v>0.44705882352941179</v>
      </c>
      <c r="S12" s="10">
        <v>18</v>
      </c>
      <c r="T12" s="11">
        <f t="shared" si="17"/>
        <v>0.21176470588235294</v>
      </c>
      <c r="U12" s="10">
        <v>29</v>
      </c>
      <c r="V12" s="12">
        <f t="shared" si="18"/>
        <v>0.3411764705882353</v>
      </c>
      <c r="W12" s="13">
        <f t="shared" si="19"/>
        <v>85</v>
      </c>
      <c r="X12" s="14">
        <f t="shared" si="20"/>
        <v>5.8705882352941172</v>
      </c>
      <c r="Y12" s="19">
        <f>(SUM(X10:X12)/3)</f>
        <v>6.4582700025256301</v>
      </c>
      <c r="Z12" s="20" t="str">
        <f>IF(Y12&lt;=3,"Ruim",IF(Y12&gt;=7,"Bom","Regular"))</f>
        <v>Regular</v>
      </c>
      <c r="AA12" s="20"/>
    </row>
    <row r="14" spans="1:27" ht="12.75" x14ac:dyDescent="0.2">
      <c r="A14" s="6" t="s">
        <v>3</v>
      </c>
      <c r="B14" s="9">
        <v>42830</v>
      </c>
      <c r="C14" s="43" t="s">
        <v>4</v>
      </c>
      <c r="D14" s="44"/>
      <c r="E14" s="45" t="s">
        <v>5</v>
      </c>
      <c r="F14" s="44"/>
      <c r="G14" s="46" t="s">
        <v>7</v>
      </c>
      <c r="H14" s="44"/>
      <c r="I14" s="7" t="s">
        <v>10</v>
      </c>
      <c r="J14" s="7" t="s">
        <v>11</v>
      </c>
      <c r="K14" s="40" t="s">
        <v>12</v>
      </c>
      <c r="L14" s="41"/>
      <c r="M14" s="8" t="s">
        <v>13</v>
      </c>
      <c r="O14" s="6" t="s">
        <v>3</v>
      </c>
      <c r="P14" s="9">
        <v>42830</v>
      </c>
      <c r="Q14" s="43" t="s">
        <v>4</v>
      </c>
      <c r="R14" s="44"/>
      <c r="S14" s="45" t="s">
        <v>5</v>
      </c>
      <c r="T14" s="44"/>
      <c r="U14" s="46" t="s">
        <v>7</v>
      </c>
      <c r="V14" s="44"/>
      <c r="W14" s="7" t="s">
        <v>10</v>
      </c>
      <c r="X14" s="7" t="s">
        <v>11</v>
      </c>
      <c r="Y14" s="40" t="s">
        <v>12</v>
      </c>
      <c r="Z14" s="41"/>
      <c r="AA14" s="8" t="s">
        <v>13</v>
      </c>
    </row>
    <row r="15" spans="1:27" ht="12.75" x14ac:dyDescent="0.2">
      <c r="A15" s="3" t="s">
        <v>6</v>
      </c>
      <c r="B15" s="3" t="s">
        <v>61</v>
      </c>
      <c r="C15" s="10">
        <v>89</v>
      </c>
      <c r="D15" s="11">
        <f t="shared" ref="D15:D17" si="22">(C15/I15)</f>
        <v>0.36326530612244901</v>
      </c>
      <c r="E15" s="10">
        <v>56</v>
      </c>
      <c r="F15" s="11">
        <f t="shared" ref="F15:F17" si="23">E15/I15</f>
        <v>0.22857142857142856</v>
      </c>
      <c r="G15" s="10">
        <v>100</v>
      </c>
      <c r="H15" s="12">
        <f t="shared" ref="H15:H17" si="24">G15/I15</f>
        <v>0.40816326530612246</v>
      </c>
      <c r="I15" s="13">
        <f t="shared" ref="I15:I17" si="25">SUM(C15+E15+G15)</f>
        <v>245</v>
      </c>
      <c r="J15" s="14">
        <f t="shared" ref="J15:J17" si="26">((C15*10)+(E15*5)+(G15*1))/I15</f>
        <v>5.1836734693877551</v>
      </c>
      <c r="K15" s="15">
        <f>SUM(I15:I17)</f>
        <v>564</v>
      </c>
      <c r="L15" s="16">
        <f>K15/M15</f>
        <v>0.35718809373020899</v>
      </c>
      <c r="M15" s="17">
        <v>1579</v>
      </c>
      <c r="O15" s="3" t="s">
        <v>6</v>
      </c>
      <c r="P15" s="3" t="s">
        <v>90</v>
      </c>
      <c r="Q15" s="10">
        <v>174</v>
      </c>
      <c r="R15" s="11">
        <f t="shared" ref="R15:R17" si="27">(Q15/W15)</f>
        <v>0.57807308970099669</v>
      </c>
      <c r="S15" s="10">
        <v>96</v>
      </c>
      <c r="T15" s="11">
        <f t="shared" ref="T15:T17" si="28">S15/W15</f>
        <v>0.31893687707641194</v>
      </c>
      <c r="U15" s="10">
        <v>31</v>
      </c>
      <c r="V15" s="12">
        <f t="shared" ref="V15:V17" si="29">U15/W15</f>
        <v>0.10299003322259136</v>
      </c>
      <c r="W15" s="13">
        <f t="shared" ref="W15:W17" si="30">SUM(Q15+S15+U15)</f>
        <v>301</v>
      </c>
      <c r="X15" s="14">
        <f t="shared" ref="X15:X17" si="31">((Q15*10)+(S15*5)+(U15*1))/W15</f>
        <v>7.4784053156146175</v>
      </c>
      <c r="Y15" s="15">
        <f t="shared" ref="Y15:Z15" si="32">SUM(W15:W17)</f>
        <v>570</v>
      </c>
      <c r="Z15" s="14">
        <f t="shared" si="32"/>
        <v>19.748142157719879</v>
      </c>
      <c r="AA15" s="17">
        <v>822</v>
      </c>
    </row>
    <row r="16" spans="1:27" ht="12.75" x14ac:dyDescent="0.2">
      <c r="A16" s="3" t="s">
        <v>8</v>
      </c>
      <c r="B16" s="3" t="s">
        <v>67</v>
      </c>
      <c r="C16" s="10">
        <v>124</v>
      </c>
      <c r="D16" s="11">
        <f t="shared" si="22"/>
        <v>0.51666666666666672</v>
      </c>
      <c r="E16" s="10">
        <v>63</v>
      </c>
      <c r="F16" s="11">
        <f t="shared" si="23"/>
        <v>0.26250000000000001</v>
      </c>
      <c r="G16" s="10">
        <v>53</v>
      </c>
      <c r="H16" s="12">
        <f t="shared" si="24"/>
        <v>0.22083333333333333</v>
      </c>
      <c r="I16" s="13">
        <f t="shared" si="25"/>
        <v>240</v>
      </c>
      <c r="J16" s="14">
        <f t="shared" si="26"/>
        <v>6.7</v>
      </c>
      <c r="K16" s="42" t="s">
        <v>17</v>
      </c>
      <c r="L16" s="41"/>
      <c r="M16" s="41"/>
      <c r="O16" s="3" t="s">
        <v>8</v>
      </c>
      <c r="P16" s="3" t="s">
        <v>31</v>
      </c>
      <c r="Q16" s="10">
        <v>51</v>
      </c>
      <c r="R16" s="11">
        <f t="shared" si="27"/>
        <v>0.38345864661654133</v>
      </c>
      <c r="S16" s="10">
        <v>48</v>
      </c>
      <c r="T16" s="11">
        <f t="shared" si="28"/>
        <v>0.36090225563909772</v>
      </c>
      <c r="U16" s="10">
        <v>34</v>
      </c>
      <c r="V16" s="12">
        <f t="shared" si="29"/>
        <v>0.25563909774436089</v>
      </c>
      <c r="W16" s="13">
        <f t="shared" si="30"/>
        <v>133</v>
      </c>
      <c r="X16" s="14">
        <f t="shared" si="31"/>
        <v>5.8947368421052628</v>
      </c>
      <c r="Y16" s="42" t="s">
        <v>17</v>
      </c>
      <c r="Z16" s="41"/>
      <c r="AA16" s="41"/>
    </row>
    <row r="17" spans="1:27" ht="12.75" x14ac:dyDescent="0.2">
      <c r="A17" s="3" t="s">
        <v>9</v>
      </c>
      <c r="B17" s="3" t="s">
        <v>92</v>
      </c>
      <c r="C17" s="10">
        <v>25</v>
      </c>
      <c r="D17" s="11">
        <f t="shared" si="22"/>
        <v>0.31645569620253167</v>
      </c>
      <c r="E17" s="10">
        <v>13</v>
      </c>
      <c r="F17" s="11">
        <f t="shared" si="23"/>
        <v>0.16455696202531644</v>
      </c>
      <c r="G17" s="10">
        <v>41</v>
      </c>
      <c r="H17" s="12">
        <f t="shared" si="24"/>
        <v>0.51898734177215189</v>
      </c>
      <c r="I17" s="13">
        <f t="shared" si="25"/>
        <v>79</v>
      </c>
      <c r="J17" s="14">
        <f t="shared" si="26"/>
        <v>4.5063291139240507</v>
      </c>
      <c r="K17" s="19">
        <f>(SUM(J15:J17)/3)</f>
        <v>5.4633341944372686</v>
      </c>
      <c r="L17" s="20" t="str">
        <f>IF(K17&lt;=3,"Ruim",IF(K17&gt;=7,"Bom","Regular"))</f>
        <v>Regular</v>
      </c>
      <c r="M17" s="20"/>
      <c r="O17" s="3" t="s">
        <v>9</v>
      </c>
      <c r="P17" s="3" t="s">
        <v>118</v>
      </c>
      <c r="Q17" s="10">
        <v>55</v>
      </c>
      <c r="R17" s="11">
        <f t="shared" si="27"/>
        <v>0.40441176470588236</v>
      </c>
      <c r="S17" s="10">
        <v>59</v>
      </c>
      <c r="T17" s="11">
        <f t="shared" si="28"/>
        <v>0.43382352941176472</v>
      </c>
      <c r="U17" s="10">
        <v>22</v>
      </c>
      <c r="V17" s="12">
        <f t="shared" si="29"/>
        <v>0.16176470588235295</v>
      </c>
      <c r="W17" s="13">
        <f t="shared" si="30"/>
        <v>136</v>
      </c>
      <c r="X17" s="14">
        <f t="shared" si="31"/>
        <v>6.375</v>
      </c>
      <c r="Y17" s="19">
        <f>(SUM(X15:X17)/3)</f>
        <v>6.5827140525732935</v>
      </c>
      <c r="Z17" s="20" t="str">
        <f>IF(Y17&lt;=3,"Ruim",IF(Y17&gt;=7,"Bom","Regular"))</f>
        <v>Regular</v>
      </c>
      <c r="AA17" s="20"/>
    </row>
    <row r="19" spans="1:27" ht="12.75" x14ac:dyDescent="0.2">
      <c r="A19" s="6" t="s">
        <v>3</v>
      </c>
      <c r="B19" s="9">
        <v>42831</v>
      </c>
      <c r="C19" s="43" t="s">
        <v>4</v>
      </c>
      <c r="D19" s="44"/>
      <c r="E19" s="45" t="s">
        <v>5</v>
      </c>
      <c r="F19" s="44"/>
      <c r="G19" s="46" t="s">
        <v>7</v>
      </c>
      <c r="H19" s="44"/>
      <c r="I19" s="7" t="s">
        <v>10</v>
      </c>
      <c r="J19" s="7" t="s">
        <v>11</v>
      </c>
      <c r="K19" s="40" t="s">
        <v>12</v>
      </c>
      <c r="L19" s="41"/>
      <c r="M19" s="8" t="s">
        <v>13</v>
      </c>
      <c r="O19" s="6" t="s">
        <v>3</v>
      </c>
      <c r="P19" s="9">
        <v>42831</v>
      </c>
      <c r="Q19" s="43" t="s">
        <v>4</v>
      </c>
      <c r="R19" s="44"/>
      <c r="S19" s="45" t="s">
        <v>5</v>
      </c>
      <c r="T19" s="44"/>
      <c r="U19" s="46" t="s">
        <v>7</v>
      </c>
      <c r="V19" s="44"/>
      <c r="W19" s="7" t="s">
        <v>10</v>
      </c>
      <c r="X19" s="7" t="s">
        <v>11</v>
      </c>
      <c r="Y19" s="40" t="s">
        <v>12</v>
      </c>
      <c r="Z19" s="41"/>
      <c r="AA19" s="8" t="s">
        <v>13</v>
      </c>
    </row>
    <row r="20" spans="1:27" ht="12.75" x14ac:dyDescent="0.2">
      <c r="A20" s="3" t="s">
        <v>6</v>
      </c>
      <c r="B20" s="3" t="s">
        <v>39</v>
      </c>
      <c r="C20" s="10">
        <v>87</v>
      </c>
      <c r="D20" s="11">
        <f t="shared" ref="D20:D22" si="33">(C20/I20)</f>
        <v>0.41037735849056606</v>
      </c>
      <c r="E20" s="10">
        <v>53</v>
      </c>
      <c r="F20" s="11">
        <f t="shared" ref="F20:F22" si="34">E20/I20</f>
        <v>0.25</v>
      </c>
      <c r="G20" s="10">
        <v>72</v>
      </c>
      <c r="H20" s="12">
        <f t="shared" ref="H20:H22" si="35">G20/I20</f>
        <v>0.33962264150943394</v>
      </c>
      <c r="I20" s="13">
        <f t="shared" ref="I20:I22" si="36">SUM(C20+E20+G20)</f>
        <v>212</v>
      </c>
      <c r="J20" s="14">
        <f t="shared" ref="J20:J22" si="37">((C20*10)+(E20*5)+(G20*1))/I20</f>
        <v>5.6933962264150946</v>
      </c>
      <c r="K20" s="15">
        <f>SUM(I20:I22)</f>
        <v>440</v>
      </c>
      <c r="L20" s="16">
        <f>K20/M20</f>
        <v>0.39747064137308041</v>
      </c>
      <c r="M20" s="17">
        <v>1107</v>
      </c>
      <c r="O20" s="3" t="s">
        <v>6</v>
      </c>
      <c r="P20" s="3" t="s">
        <v>14</v>
      </c>
      <c r="Q20" s="10">
        <v>344</v>
      </c>
      <c r="R20" s="11">
        <f t="shared" ref="R20:R22" si="38">(Q20/W20)</f>
        <v>0.51963746223564955</v>
      </c>
      <c r="S20" s="10">
        <v>236</v>
      </c>
      <c r="T20" s="11">
        <v>0.26</v>
      </c>
      <c r="U20" s="10">
        <v>82</v>
      </c>
      <c r="V20" s="12">
        <f t="shared" ref="V20:V22" si="39">U20/W20</f>
        <v>0.12386706948640483</v>
      </c>
      <c r="W20" s="13">
        <f t="shared" ref="W20:W22" si="40">SUM(Q20+S20+U20)</f>
        <v>662</v>
      </c>
      <c r="X20" s="14">
        <f t="shared" ref="X20:X22" si="41">((Q20*10)+(S20*5)+(U20*1))/W20</f>
        <v>7.1027190332326287</v>
      </c>
      <c r="Y20" s="15">
        <f t="shared" ref="Y20:Z20" si="42">SUM(W20:W22)</f>
        <v>1205</v>
      </c>
      <c r="Z20" s="14">
        <f t="shared" si="42"/>
        <v>13.56368040381316</v>
      </c>
      <c r="AA20" s="17">
        <v>607</v>
      </c>
    </row>
    <row r="21" spans="1:27" ht="12.75" x14ac:dyDescent="0.2">
      <c r="A21" s="3" t="s">
        <v>8</v>
      </c>
      <c r="B21" s="3" t="s">
        <v>113</v>
      </c>
      <c r="C21" s="10">
        <v>55</v>
      </c>
      <c r="D21" s="11">
        <f t="shared" si="33"/>
        <v>0.32738095238095238</v>
      </c>
      <c r="E21" s="10">
        <v>88</v>
      </c>
      <c r="F21" s="11">
        <f t="shared" si="34"/>
        <v>0.52380952380952384</v>
      </c>
      <c r="G21" s="10">
        <v>25</v>
      </c>
      <c r="H21" s="12">
        <f t="shared" si="35"/>
        <v>0.14880952380952381</v>
      </c>
      <c r="I21" s="13">
        <f t="shared" si="36"/>
        <v>168</v>
      </c>
      <c r="J21" s="14">
        <f t="shared" si="37"/>
        <v>6.041666666666667</v>
      </c>
      <c r="K21" s="42" t="s">
        <v>17</v>
      </c>
      <c r="L21" s="41"/>
      <c r="M21" s="41"/>
      <c r="O21" s="3" t="s">
        <v>8</v>
      </c>
      <c r="P21" s="3" t="s">
        <v>142</v>
      </c>
      <c r="Q21" s="10">
        <v>67</v>
      </c>
      <c r="R21" s="11">
        <f t="shared" si="38"/>
        <v>0.14439655172413793</v>
      </c>
      <c r="S21" s="10">
        <v>145</v>
      </c>
      <c r="T21" s="11">
        <f t="shared" ref="T21:T22" si="43">S21/W21</f>
        <v>0.3125</v>
      </c>
      <c r="U21" s="10">
        <v>252</v>
      </c>
      <c r="V21" s="12">
        <f t="shared" si="39"/>
        <v>0.5431034482758621</v>
      </c>
      <c r="W21" s="13">
        <f t="shared" si="40"/>
        <v>464</v>
      </c>
      <c r="X21" s="14">
        <f t="shared" si="41"/>
        <v>3.5495689655172415</v>
      </c>
      <c r="Y21" s="42" t="s">
        <v>17</v>
      </c>
      <c r="Z21" s="41"/>
      <c r="AA21" s="41"/>
    </row>
    <row r="22" spans="1:27" ht="12.75" x14ac:dyDescent="0.2">
      <c r="A22" s="3" t="s">
        <v>9</v>
      </c>
      <c r="B22" s="3" t="s">
        <v>98</v>
      </c>
      <c r="C22" s="10">
        <v>14</v>
      </c>
      <c r="D22" s="11">
        <f t="shared" si="33"/>
        <v>0.23333333333333334</v>
      </c>
      <c r="E22" s="10">
        <v>24</v>
      </c>
      <c r="F22" s="11">
        <f t="shared" si="34"/>
        <v>0.4</v>
      </c>
      <c r="G22" s="10">
        <v>22</v>
      </c>
      <c r="H22" s="12">
        <f t="shared" si="35"/>
        <v>0.36666666666666664</v>
      </c>
      <c r="I22" s="13">
        <f t="shared" si="36"/>
        <v>60</v>
      </c>
      <c r="J22" s="14">
        <f t="shared" si="37"/>
        <v>4.7</v>
      </c>
      <c r="K22" s="19">
        <f>(SUM(J20:J22)/3)</f>
        <v>5.4783542976939197</v>
      </c>
      <c r="L22" s="20" t="str">
        <f>IF(K22&lt;=3,"Ruim",IF(K22&gt;=7,"Bom","Regular"))</f>
        <v>Regular</v>
      </c>
      <c r="M22" s="20"/>
      <c r="O22" s="3" t="s">
        <v>9</v>
      </c>
      <c r="P22" s="3" t="s">
        <v>64</v>
      </c>
      <c r="Q22" s="10">
        <v>11</v>
      </c>
      <c r="R22" s="11">
        <f t="shared" si="38"/>
        <v>0.13924050632911392</v>
      </c>
      <c r="S22" s="10">
        <v>13</v>
      </c>
      <c r="T22" s="11">
        <f t="shared" si="43"/>
        <v>0.16455696202531644</v>
      </c>
      <c r="U22" s="10">
        <v>55</v>
      </c>
      <c r="V22" s="12">
        <f t="shared" si="39"/>
        <v>0.69620253164556967</v>
      </c>
      <c r="W22" s="13">
        <f t="shared" si="40"/>
        <v>79</v>
      </c>
      <c r="X22" s="14">
        <f t="shared" si="41"/>
        <v>2.9113924050632911</v>
      </c>
      <c r="Y22" s="19">
        <f>(SUM(X20:X22)/3)</f>
        <v>4.5212268012710535</v>
      </c>
      <c r="Z22" s="20" t="str">
        <f>IF(Y22&lt;=3,"Ruim",IF(Y22&gt;=7,"Bom","Regular"))</f>
        <v>Regular</v>
      </c>
      <c r="AA22" s="20"/>
    </row>
    <row r="24" spans="1:27" ht="12.75" x14ac:dyDescent="0.2">
      <c r="A24" s="6" t="s">
        <v>3</v>
      </c>
      <c r="B24" s="9">
        <v>42832</v>
      </c>
      <c r="C24" s="43" t="s">
        <v>4</v>
      </c>
      <c r="D24" s="44"/>
      <c r="E24" s="45" t="s">
        <v>5</v>
      </c>
      <c r="F24" s="44"/>
      <c r="G24" s="46" t="s">
        <v>7</v>
      </c>
      <c r="H24" s="44"/>
      <c r="I24" s="7" t="s">
        <v>10</v>
      </c>
      <c r="J24" s="7" t="s">
        <v>11</v>
      </c>
      <c r="K24" s="40" t="s">
        <v>12</v>
      </c>
      <c r="L24" s="41"/>
      <c r="M24" s="8" t="s">
        <v>13</v>
      </c>
      <c r="O24" s="6" t="s">
        <v>3</v>
      </c>
      <c r="P24" s="9">
        <v>42832</v>
      </c>
      <c r="Q24" s="43" t="s">
        <v>4</v>
      </c>
      <c r="R24" s="44"/>
      <c r="S24" s="45" t="s">
        <v>5</v>
      </c>
      <c r="T24" s="44"/>
      <c r="U24" s="46" t="s">
        <v>7</v>
      </c>
      <c r="V24" s="44"/>
      <c r="W24" s="7" t="s">
        <v>10</v>
      </c>
      <c r="X24" s="7" t="s">
        <v>11</v>
      </c>
      <c r="Y24" s="40" t="s">
        <v>12</v>
      </c>
      <c r="Z24" s="41"/>
      <c r="AA24" s="8" t="s">
        <v>13</v>
      </c>
    </row>
    <row r="25" spans="1:27" ht="12.75" x14ac:dyDescent="0.2">
      <c r="A25" s="3" t="s">
        <v>6</v>
      </c>
      <c r="B25" s="3" t="s">
        <v>95</v>
      </c>
      <c r="C25" s="10">
        <v>142</v>
      </c>
      <c r="D25" s="11">
        <f t="shared" ref="D25:D27" si="44">(C25/I25)</f>
        <v>0.55038759689922478</v>
      </c>
      <c r="E25" s="10">
        <v>60</v>
      </c>
      <c r="F25" s="11">
        <f t="shared" ref="F25:F27" si="45">E25/I25</f>
        <v>0.23255813953488372</v>
      </c>
      <c r="G25" s="10">
        <v>56</v>
      </c>
      <c r="H25" s="12">
        <f t="shared" ref="H25:H27" si="46">G25/I25</f>
        <v>0.21705426356589147</v>
      </c>
      <c r="I25" s="13">
        <f t="shared" ref="I25:I27" si="47">SUM(C25+E25+G25)</f>
        <v>258</v>
      </c>
      <c r="J25" s="14">
        <f t="shared" ref="J25:J27" si="48">((C25*10)+(E25*5)+(G25*1))/I25</f>
        <v>6.8837209302325579</v>
      </c>
      <c r="K25" s="15">
        <f>SUM(I25:I27)</f>
        <v>710</v>
      </c>
      <c r="L25" s="16">
        <f>K25/M25</f>
        <v>0.49546406140963017</v>
      </c>
      <c r="M25" s="17">
        <v>1433</v>
      </c>
      <c r="O25" s="3" t="s">
        <v>6</v>
      </c>
      <c r="P25" s="3" t="s">
        <v>59</v>
      </c>
      <c r="Q25" s="10">
        <v>156</v>
      </c>
      <c r="R25" s="11">
        <f t="shared" ref="R25:R27" si="49">(Q25/W25)</f>
        <v>0.73239436619718312</v>
      </c>
      <c r="S25" s="10">
        <v>44</v>
      </c>
      <c r="T25" s="11">
        <f t="shared" ref="T25:T27" si="50">S25/W25</f>
        <v>0.20657276995305165</v>
      </c>
      <c r="U25" s="10">
        <v>13</v>
      </c>
      <c r="V25" s="12">
        <f t="shared" ref="V25:V27" si="51">U25/W25</f>
        <v>6.1032863849765258E-2</v>
      </c>
      <c r="W25" s="13">
        <f t="shared" ref="W25:W27" si="52">SUM(Q25+S25+U25)</f>
        <v>213</v>
      </c>
      <c r="X25" s="14">
        <f t="shared" ref="X25:X27" si="53">((Q25*10)+(S25*5)+(U25*1))/W25</f>
        <v>8.4178403755868541</v>
      </c>
      <c r="Y25" s="15">
        <f t="shared" ref="Y25:Z25" si="54">SUM(W25:W27)</f>
        <v>501</v>
      </c>
      <c r="Z25" s="14">
        <f t="shared" si="54"/>
        <v>18.864162160114621</v>
      </c>
      <c r="AA25" s="17"/>
    </row>
    <row r="26" spans="1:27" ht="12.75" x14ac:dyDescent="0.2">
      <c r="A26" s="3" t="s">
        <v>8</v>
      </c>
      <c r="B26" s="3" t="s">
        <v>96</v>
      </c>
      <c r="C26" s="10">
        <v>189</v>
      </c>
      <c r="D26" s="11">
        <f t="shared" si="44"/>
        <v>0.62171052631578949</v>
      </c>
      <c r="E26" s="10">
        <v>64</v>
      </c>
      <c r="F26" s="11">
        <f t="shared" si="45"/>
        <v>0.21052631578947367</v>
      </c>
      <c r="G26" s="10">
        <v>51</v>
      </c>
      <c r="H26" s="12">
        <f t="shared" si="46"/>
        <v>0.16776315789473684</v>
      </c>
      <c r="I26" s="13">
        <f t="shared" si="47"/>
        <v>304</v>
      </c>
      <c r="J26" s="14">
        <f t="shared" si="48"/>
        <v>7.4375</v>
      </c>
      <c r="K26" s="42" t="s">
        <v>17</v>
      </c>
      <c r="L26" s="41"/>
      <c r="M26" s="41"/>
      <c r="O26" s="3" t="s">
        <v>8</v>
      </c>
      <c r="P26" s="3" t="s">
        <v>97</v>
      </c>
      <c r="Q26" s="10">
        <v>171</v>
      </c>
      <c r="R26" s="11">
        <f t="shared" si="49"/>
        <v>0.69795918367346943</v>
      </c>
      <c r="S26" s="10">
        <v>40</v>
      </c>
      <c r="T26" s="11">
        <f t="shared" si="50"/>
        <v>0.16326530612244897</v>
      </c>
      <c r="U26" s="10">
        <v>34</v>
      </c>
      <c r="V26" s="12">
        <f t="shared" si="51"/>
        <v>0.13877551020408163</v>
      </c>
      <c r="W26" s="13">
        <f t="shared" si="52"/>
        <v>245</v>
      </c>
      <c r="X26" s="14">
        <f t="shared" si="53"/>
        <v>7.9346938775510205</v>
      </c>
      <c r="Y26" s="42" t="s">
        <v>17</v>
      </c>
      <c r="Z26" s="41"/>
      <c r="AA26" s="41"/>
    </row>
    <row r="27" spans="1:27" ht="12.75" x14ac:dyDescent="0.2">
      <c r="A27" s="3" t="s">
        <v>9</v>
      </c>
      <c r="B27" s="3" t="s">
        <v>115</v>
      </c>
      <c r="C27" s="10">
        <v>112</v>
      </c>
      <c r="D27" s="11">
        <f t="shared" si="44"/>
        <v>0.7567567567567568</v>
      </c>
      <c r="E27" s="10">
        <v>23</v>
      </c>
      <c r="F27" s="11">
        <f t="shared" si="45"/>
        <v>0.1554054054054054</v>
      </c>
      <c r="G27" s="10">
        <v>13</v>
      </c>
      <c r="H27" s="12">
        <f t="shared" si="46"/>
        <v>8.7837837837837843E-2</v>
      </c>
      <c r="I27" s="13">
        <f t="shared" si="47"/>
        <v>148</v>
      </c>
      <c r="J27" s="14">
        <f t="shared" si="48"/>
        <v>8.4324324324324316</v>
      </c>
      <c r="K27" s="19">
        <f>(SUM(J25:J27)/3)</f>
        <v>7.5845511208883307</v>
      </c>
      <c r="L27" s="20" t="str">
        <f>IF(K27&lt;=3,"Ruim",IF(K27&gt;=7,"Bom","Regular"))</f>
        <v>Bom</v>
      </c>
      <c r="M27" s="20"/>
      <c r="O27" s="3" t="s">
        <v>9</v>
      </c>
      <c r="P27" s="3" t="s">
        <v>129</v>
      </c>
      <c r="Q27" s="10">
        <v>5</v>
      </c>
      <c r="R27" s="11">
        <f t="shared" si="49"/>
        <v>0.11627906976744186</v>
      </c>
      <c r="S27" s="10">
        <v>5</v>
      </c>
      <c r="T27" s="11">
        <f t="shared" si="50"/>
        <v>0.11627906976744186</v>
      </c>
      <c r="U27" s="10">
        <v>33</v>
      </c>
      <c r="V27" s="12">
        <f t="shared" si="51"/>
        <v>0.76744186046511631</v>
      </c>
      <c r="W27" s="13">
        <f t="shared" si="52"/>
        <v>43</v>
      </c>
      <c r="X27" s="14">
        <f t="shared" si="53"/>
        <v>2.5116279069767442</v>
      </c>
      <c r="Y27" s="19">
        <f>(SUM(X25:X27)/3)</f>
        <v>6.2880540533715399</v>
      </c>
      <c r="Z27" s="20" t="str">
        <f>IF(Y27&lt;=3,"Ruim",IF(Y27&gt;=7,"Bom","Regular"))</f>
        <v>Regular</v>
      </c>
      <c r="AA27" s="20"/>
    </row>
    <row r="29" spans="1:27" ht="12.75" x14ac:dyDescent="0.2">
      <c r="A29" s="6" t="s">
        <v>3</v>
      </c>
      <c r="B29" s="4">
        <v>42835</v>
      </c>
      <c r="C29" s="43" t="s">
        <v>4</v>
      </c>
      <c r="D29" s="44"/>
      <c r="E29" s="45" t="s">
        <v>5</v>
      </c>
      <c r="F29" s="44"/>
      <c r="G29" s="46" t="s">
        <v>7</v>
      </c>
      <c r="H29" s="44"/>
      <c r="I29" s="7" t="s">
        <v>10</v>
      </c>
      <c r="J29" s="7" t="s">
        <v>11</v>
      </c>
      <c r="K29" s="40" t="s">
        <v>12</v>
      </c>
      <c r="L29" s="41"/>
      <c r="M29" s="8" t="s">
        <v>13</v>
      </c>
      <c r="O29" s="6" t="s">
        <v>3</v>
      </c>
      <c r="P29" s="4">
        <v>42835</v>
      </c>
      <c r="Q29" s="43" t="s">
        <v>4</v>
      </c>
      <c r="R29" s="44"/>
      <c r="S29" s="45" t="s">
        <v>5</v>
      </c>
      <c r="T29" s="44"/>
      <c r="U29" s="46" t="s">
        <v>7</v>
      </c>
      <c r="V29" s="44"/>
      <c r="W29" s="7" t="s">
        <v>10</v>
      </c>
      <c r="X29" s="7" t="s">
        <v>11</v>
      </c>
      <c r="Y29" s="40" t="s">
        <v>12</v>
      </c>
      <c r="Z29" s="41"/>
      <c r="AA29" s="8" t="s">
        <v>13</v>
      </c>
    </row>
    <row r="30" spans="1:27" ht="12.75" x14ac:dyDescent="0.2">
      <c r="A30" s="3" t="s">
        <v>6</v>
      </c>
      <c r="B30" s="3" t="s">
        <v>14</v>
      </c>
      <c r="C30" s="10">
        <v>81</v>
      </c>
      <c r="D30" s="11">
        <f t="shared" ref="D30:D32" si="55">(C30/I30)</f>
        <v>0.37155963302752293</v>
      </c>
      <c r="E30" s="10">
        <v>52</v>
      </c>
      <c r="F30" s="11">
        <f t="shared" ref="F30:F32" si="56">E30/I30</f>
        <v>0.23853211009174313</v>
      </c>
      <c r="G30" s="10">
        <v>85</v>
      </c>
      <c r="H30" s="12">
        <f t="shared" ref="H30:H32" si="57">G30/I30</f>
        <v>0.38990825688073394</v>
      </c>
      <c r="I30" s="13">
        <f t="shared" ref="I30:I32" si="58">SUM(C30+E30+G30)</f>
        <v>218</v>
      </c>
      <c r="J30" s="14">
        <f t="shared" ref="J30:J32" si="59">((C30*10)+(E30*5)+(G30*1))/I30</f>
        <v>5.2981651376146788</v>
      </c>
      <c r="K30" s="15">
        <f>SUM(I30:I32)</f>
        <v>596</v>
      </c>
      <c r="L30" s="16">
        <f>K30/M30</f>
        <v>0.23091824874079814</v>
      </c>
      <c r="M30" s="17">
        <v>2581</v>
      </c>
      <c r="O30" s="3" t="s">
        <v>6</v>
      </c>
      <c r="P30" s="3" t="s">
        <v>16</v>
      </c>
      <c r="Q30" s="10">
        <v>90</v>
      </c>
      <c r="R30" s="11">
        <f t="shared" ref="R30:R32" si="60">(Q30/W30)</f>
        <v>0.51136363636363635</v>
      </c>
      <c r="S30" s="10">
        <v>71</v>
      </c>
      <c r="T30" s="11">
        <f t="shared" ref="T30:T32" si="61">S30/W30</f>
        <v>0.40340909090909088</v>
      </c>
      <c r="U30" s="10">
        <v>15</v>
      </c>
      <c r="V30" s="12">
        <f t="shared" ref="V30:V32" si="62">U30/W30</f>
        <v>8.5227272727272721E-2</v>
      </c>
      <c r="W30" s="13">
        <f t="shared" ref="W30:W32" si="63">SUM(Q30+S30+U30)</f>
        <v>176</v>
      </c>
      <c r="X30" s="14">
        <f t="shared" ref="X30:X32" si="64">((Q30*10)+(S30*5)+(U30*1))/W30</f>
        <v>7.2159090909090908</v>
      </c>
      <c r="Y30" s="15">
        <f>SUM(W30:W32)</f>
        <v>478</v>
      </c>
      <c r="Z30" s="16">
        <f>Y30/AA30</f>
        <v>1.0693512304250559</v>
      </c>
      <c r="AA30" s="17">
        <v>447</v>
      </c>
    </row>
    <row r="31" spans="1:27" ht="12.75" x14ac:dyDescent="0.2">
      <c r="A31" s="3" t="s">
        <v>8</v>
      </c>
      <c r="B31" s="3" t="s">
        <v>62</v>
      </c>
      <c r="C31" s="10">
        <v>67</v>
      </c>
      <c r="D31" s="11">
        <f t="shared" si="55"/>
        <v>0.46527777777777779</v>
      </c>
      <c r="E31" s="10">
        <v>45</v>
      </c>
      <c r="F31" s="11">
        <f t="shared" si="56"/>
        <v>0.3125</v>
      </c>
      <c r="G31" s="10">
        <v>32</v>
      </c>
      <c r="H31" s="12">
        <f t="shared" si="57"/>
        <v>0.22222222222222221</v>
      </c>
      <c r="I31" s="13">
        <f t="shared" si="58"/>
        <v>144</v>
      </c>
      <c r="J31" s="14">
        <f t="shared" si="59"/>
        <v>6.4375</v>
      </c>
      <c r="K31" s="42" t="s">
        <v>17</v>
      </c>
      <c r="L31" s="41"/>
      <c r="M31" s="41"/>
      <c r="O31" s="3" t="s">
        <v>8</v>
      </c>
      <c r="P31" s="3" t="s">
        <v>68</v>
      </c>
      <c r="Q31" s="10">
        <v>114</v>
      </c>
      <c r="R31" s="11">
        <f t="shared" si="60"/>
        <v>0.48101265822784811</v>
      </c>
      <c r="S31" s="10">
        <v>80</v>
      </c>
      <c r="T31" s="11">
        <f t="shared" si="61"/>
        <v>0.33755274261603374</v>
      </c>
      <c r="U31" s="10">
        <v>43</v>
      </c>
      <c r="V31" s="12">
        <f t="shared" si="62"/>
        <v>0.18143459915611815</v>
      </c>
      <c r="W31" s="13">
        <f t="shared" si="63"/>
        <v>237</v>
      </c>
      <c r="X31" s="14">
        <f t="shared" si="64"/>
        <v>6.6793248945147683</v>
      </c>
      <c r="Y31" s="42" t="s">
        <v>17</v>
      </c>
      <c r="Z31" s="41"/>
      <c r="AA31" s="41"/>
    </row>
    <row r="32" spans="1:27" ht="12.75" x14ac:dyDescent="0.2">
      <c r="A32" s="3" t="s">
        <v>9</v>
      </c>
      <c r="B32" s="3" t="s">
        <v>107</v>
      </c>
      <c r="C32" s="10">
        <v>57</v>
      </c>
      <c r="D32" s="11">
        <f t="shared" si="55"/>
        <v>0.24358974358974358</v>
      </c>
      <c r="E32" s="10">
        <v>79</v>
      </c>
      <c r="F32" s="11">
        <f t="shared" si="56"/>
        <v>0.33760683760683763</v>
      </c>
      <c r="G32" s="10">
        <v>98</v>
      </c>
      <c r="H32" s="12">
        <f t="shared" si="57"/>
        <v>0.41880341880341881</v>
      </c>
      <c r="I32" s="13">
        <f t="shared" si="58"/>
        <v>234</v>
      </c>
      <c r="J32" s="14">
        <f t="shared" si="59"/>
        <v>4.5427350427350426</v>
      </c>
      <c r="K32" s="19">
        <f>(SUM(J30:J32)/3)</f>
        <v>5.4261333934499065</v>
      </c>
      <c r="L32" s="20" t="str">
        <f>IF(K32&lt;=3,"Ruim",IF(K32&gt;=7,"Bom","Regular"))</f>
        <v>Regular</v>
      </c>
      <c r="M32" s="20"/>
      <c r="O32" s="3" t="s">
        <v>9</v>
      </c>
      <c r="P32" s="3" t="s">
        <v>70</v>
      </c>
      <c r="Q32" s="10">
        <v>23</v>
      </c>
      <c r="R32" s="11">
        <f t="shared" si="60"/>
        <v>0.35384615384615387</v>
      </c>
      <c r="S32" s="10">
        <v>21</v>
      </c>
      <c r="T32" s="11">
        <f t="shared" si="61"/>
        <v>0.32307692307692309</v>
      </c>
      <c r="U32" s="10">
        <v>21</v>
      </c>
      <c r="V32" s="12">
        <f t="shared" si="62"/>
        <v>0.32307692307692309</v>
      </c>
      <c r="W32" s="13">
        <f t="shared" si="63"/>
        <v>65</v>
      </c>
      <c r="X32" s="14">
        <f t="shared" si="64"/>
        <v>5.476923076923077</v>
      </c>
      <c r="Y32" s="19">
        <f>(SUM(X30:X32)/3)</f>
        <v>6.457385687448979</v>
      </c>
      <c r="Z32" s="20" t="str">
        <f>IF(Y32&lt;=3,"Ruim",IF(Y32&gt;=7,"Bom","Regular"))</f>
        <v>Regular</v>
      </c>
      <c r="AA32" s="20"/>
    </row>
    <row r="33" spans="1:27" ht="12.75" x14ac:dyDescent="0.2">
      <c r="A33" s="5"/>
      <c r="B33" s="5"/>
      <c r="C33" s="5"/>
      <c r="D33" s="5"/>
      <c r="E33" s="5"/>
      <c r="F33" s="5"/>
      <c r="G33" s="5"/>
    </row>
    <row r="34" spans="1:27" ht="12.75" x14ac:dyDescent="0.2">
      <c r="A34" s="6" t="s">
        <v>3</v>
      </c>
      <c r="B34" s="9">
        <v>42836</v>
      </c>
      <c r="C34" s="43" t="s">
        <v>4</v>
      </c>
      <c r="D34" s="44"/>
      <c r="E34" s="45" t="s">
        <v>5</v>
      </c>
      <c r="F34" s="44"/>
      <c r="G34" s="46" t="s">
        <v>7</v>
      </c>
      <c r="H34" s="44"/>
      <c r="I34" s="7" t="s">
        <v>10</v>
      </c>
      <c r="J34" s="7" t="s">
        <v>11</v>
      </c>
      <c r="K34" s="40" t="s">
        <v>12</v>
      </c>
      <c r="L34" s="41"/>
      <c r="M34" s="8" t="s">
        <v>13</v>
      </c>
      <c r="O34" s="6" t="s">
        <v>3</v>
      </c>
      <c r="P34" s="9">
        <v>42836</v>
      </c>
      <c r="Q34" s="43" t="s">
        <v>4</v>
      </c>
      <c r="R34" s="44"/>
      <c r="S34" s="45" t="s">
        <v>5</v>
      </c>
      <c r="T34" s="44"/>
      <c r="U34" s="46" t="s">
        <v>7</v>
      </c>
      <c r="V34" s="44"/>
      <c r="W34" s="7" t="s">
        <v>10</v>
      </c>
      <c r="X34" s="7" t="s">
        <v>11</v>
      </c>
      <c r="Y34" s="40" t="s">
        <v>12</v>
      </c>
      <c r="Z34" s="41"/>
      <c r="AA34" s="8" t="s">
        <v>13</v>
      </c>
    </row>
    <row r="35" spans="1:27" ht="12.75" x14ac:dyDescent="0.2">
      <c r="A35" s="3" t="s">
        <v>6</v>
      </c>
      <c r="B35" s="3" t="s">
        <v>15</v>
      </c>
      <c r="C35" s="10">
        <v>60</v>
      </c>
      <c r="D35" s="11">
        <f t="shared" ref="D35:D37" si="65">(C35/I35)</f>
        <v>0.45112781954887216</v>
      </c>
      <c r="E35" s="10">
        <v>43</v>
      </c>
      <c r="F35" s="11">
        <f t="shared" ref="F35:F37" si="66">E35/I35</f>
        <v>0.32330827067669171</v>
      </c>
      <c r="G35" s="10">
        <v>30</v>
      </c>
      <c r="H35" s="12">
        <f t="shared" ref="H35:H37" si="67">G35/I35</f>
        <v>0.22556390977443608</v>
      </c>
      <c r="I35" s="13">
        <f t="shared" ref="I35:I37" si="68">SUM(C35+E35+G35)</f>
        <v>133</v>
      </c>
      <c r="J35" s="14">
        <f t="shared" ref="J35:J37" si="69">((C35*10)+(E35*5)+(G35*1))/I35</f>
        <v>6.3533834586466167</v>
      </c>
      <c r="K35" s="15">
        <f>SUM(I35:I37)</f>
        <v>356</v>
      </c>
      <c r="L35" s="16">
        <f>K35/M35</f>
        <v>0.24722222222222223</v>
      </c>
      <c r="M35" s="17">
        <v>1440</v>
      </c>
      <c r="O35" s="3" t="s">
        <v>6</v>
      </c>
      <c r="P35" s="3" t="s">
        <v>21</v>
      </c>
      <c r="Q35" s="10">
        <v>69</v>
      </c>
      <c r="R35" s="11">
        <f t="shared" ref="R35:R37" si="70">(Q35/W35)</f>
        <v>0.38983050847457629</v>
      </c>
      <c r="S35" s="10">
        <v>47</v>
      </c>
      <c r="T35" s="11">
        <f t="shared" ref="T35:T37" si="71">S35/W35</f>
        <v>0.2655367231638418</v>
      </c>
      <c r="U35" s="10">
        <v>61</v>
      </c>
      <c r="V35" s="12">
        <f t="shared" ref="V35:V37" si="72">U35/W35</f>
        <v>0.34463276836158191</v>
      </c>
      <c r="W35" s="13">
        <f t="shared" ref="W35:W37" si="73">SUM(Q35+S35+U35)</f>
        <v>177</v>
      </c>
      <c r="X35" s="14">
        <f t="shared" ref="X35:X37" si="74">((Q35*10)+(S35*5)+(U35*1))/W35</f>
        <v>5.5706214689265536</v>
      </c>
      <c r="Y35" s="15">
        <f>SUM(W35:W37)</f>
        <v>705</v>
      </c>
      <c r="Z35" s="16">
        <f>Y35/AA35</f>
        <v>1.6745843230403801</v>
      </c>
      <c r="AA35" s="17">
        <v>421</v>
      </c>
    </row>
    <row r="36" spans="1:27" ht="12.75" x14ac:dyDescent="0.2">
      <c r="A36" s="3" t="s">
        <v>8</v>
      </c>
      <c r="B36" s="3" t="s">
        <v>22</v>
      </c>
      <c r="C36" s="10">
        <v>87</v>
      </c>
      <c r="D36" s="11">
        <f t="shared" si="65"/>
        <v>0.65413533834586468</v>
      </c>
      <c r="E36" s="10">
        <v>36</v>
      </c>
      <c r="F36" s="11">
        <f t="shared" si="66"/>
        <v>0.27067669172932329</v>
      </c>
      <c r="G36" s="10">
        <v>10</v>
      </c>
      <c r="H36" s="12">
        <f t="shared" si="67"/>
        <v>7.5187969924812026E-2</v>
      </c>
      <c r="I36" s="13">
        <f t="shared" si="68"/>
        <v>133</v>
      </c>
      <c r="J36" s="14">
        <f t="shared" si="69"/>
        <v>7.969924812030075</v>
      </c>
      <c r="K36" s="42" t="s">
        <v>17</v>
      </c>
      <c r="L36" s="41"/>
      <c r="M36" s="41"/>
      <c r="O36" s="3" t="s">
        <v>8</v>
      </c>
      <c r="P36" s="3" t="s">
        <v>24</v>
      </c>
      <c r="Q36" s="10">
        <v>192</v>
      </c>
      <c r="R36" s="11">
        <f t="shared" si="70"/>
        <v>0.49612403100775193</v>
      </c>
      <c r="S36" s="10">
        <v>92</v>
      </c>
      <c r="T36" s="11">
        <f t="shared" si="71"/>
        <v>0.23772609819121446</v>
      </c>
      <c r="U36" s="10">
        <v>103</v>
      </c>
      <c r="V36" s="12">
        <f t="shared" si="72"/>
        <v>0.26614987080103358</v>
      </c>
      <c r="W36" s="13">
        <f t="shared" si="73"/>
        <v>387</v>
      </c>
      <c r="X36" s="14">
        <f t="shared" si="74"/>
        <v>6.4160206718346258</v>
      </c>
      <c r="Y36" s="42" t="s">
        <v>17</v>
      </c>
      <c r="Z36" s="41"/>
      <c r="AA36" s="41"/>
    </row>
    <row r="37" spans="1:27" ht="12.75" x14ac:dyDescent="0.2">
      <c r="A37" s="3" t="s">
        <v>9</v>
      </c>
      <c r="B37" s="3" t="s">
        <v>25</v>
      </c>
      <c r="C37" s="10">
        <v>17</v>
      </c>
      <c r="D37" s="11">
        <f t="shared" si="65"/>
        <v>0.18888888888888888</v>
      </c>
      <c r="E37" s="10">
        <v>34</v>
      </c>
      <c r="F37" s="11">
        <f t="shared" si="66"/>
        <v>0.37777777777777777</v>
      </c>
      <c r="G37" s="10">
        <v>39</v>
      </c>
      <c r="H37" s="12">
        <f t="shared" si="67"/>
        <v>0.43333333333333335</v>
      </c>
      <c r="I37" s="13">
        <f t="shared" si="68"/>
        <v>90</v>
      </c>
      <c r="J37" s="14">
        <f t="shared" si="69"/>
        <v>4.2111111111111112</v>
      </c>
      <c r="K37" s="19">
        <f>(SUM(J35:J37)/3)</f>
        <v>6.1781397939292679</v>
      </c>
      <c r="L37" s="20" t="str">
        <f>IF(K37&lt;=3,"Ruim",IF(K37&gt;=7,"Bom","Regular"))</f>
        <v>Regular</v>
      </c>
      <c r="M37" s="20"/>
      <c r="O37" s="3" t="s">
        <v>9</v>
      </c>
      <c r="P37" s="3" t="s">
        <v>27</v>
      </c>
      <c r="Q37" s="10">
        <v>34</v>
      </c>
      <c r="R37" s="11">
        <f t="shared" si="70"/>
        <v>0.24113475177304963</v>
      </c>
      <c r="S37" s="10">
        <v>20</v>
      </c>
      <c r="T37" s="11">
        <f t="shared" si="71"/>
        <v>0.14184397163120568</v>
      </c>
      <c r="U37" s="10">
        <v>87</v>
      </c>
      <c r="V37" s="12">
        <f t="shared" si="72"/>
        <v>0.61702127659574468</v>
      </c>
      <c r="W37" s="13">
        <f t="shared" si="73"/>
        <v>141</v>
      </c>
      <c r="X37" s="14">
        <f t="shared" si="74"/>
        <v>3.7375886524822697</v>
      </c>
      <c r="Y37" s="19">
        <f>(SUM(X35:X37)/3)</f>
        <v>5.2414102644144833</v>
      </c>
      <c r="Z37" s="20" t="str">
        <f>IF(Y37&lt;=3,"Ruim",IF(Y37&gt;=7,"Bom","Regular"))</f>
        <v>Regular</v>
      </c>
      <c r="AA37" s="20"/>
    </row>
    <row r="38" spans="1:27" ht="12.75" x14ac:dyDescent="0.2">
      <c r="A38" s="5"/>
      <c r="B38" s="5"/>
      <c r="C38" s="5"/>
      <c r="D38" s="5"/>
      <c r="E38" s="5"/>
      <c r="F38" s="5"/>
      <c r="G38" s="5"/>
    </row>
    <row r="39" spans="1:27" ht="12.75" x14ac:dyDescent="0.2">
      <c r="A39" s="6" t="s">
        <v>3</v>
      </c>
      <c r="B39" s="9">
        <v>42837</v>
      </c>
      <c r="C39" s="43" t="s">
        <v>4</v>
      </c>
      <c r="D39" s="44"/>
      <c r="E39" s="45" t="s">
        <v>5</v>
      </c>
      <c r="F39" s="44"/>
      <c r="G39" s="46" t="s">
        <v>7</v>
      </c>
      <c r="H39" s="44"/>
      <c r="I39" s="7" t="s">
        <v>10</v>
      </c>
      <c r="J39" s="7" t="s">
        <v>11</v>
      </c>
      <c r="K39" s="40" t="s">
        <v>12</v>
      </c>
      <c r="L39" s="41"/>
      <c r="M39" s="8" t="s">
        <v>13</v>
      </c>
      <c r="O39" s="6" t="s">
        <v>3</v>
      </c>
      <c r="P39" s="9">
        <v>42837</v>
      </c>
      <c r="Q39" s="43" t="s">
        <v>4</v>
      </c>
      <c r="R39" s="44"/>
      <c r="S39" s="45" t="s">
        <v>5</v>
      </c>
      <c r="T39" s="44"/>
      <c r="U39" s="46" t="s">
        <v>7</v>
      </c>
      <c r="V39" s="44"/>
      <c r="W39" s="7" t="s">
        <v>10</v>
      </c>
      <c r="X39" s="7" t="s">
        <v>11</v>
      </c>
      <c r="Y39" s="40" t="s">
        <v>12</v>
      </c>
      <c r="Z39" s="41"/>
      <c r="AA39" s="8" t="s">
        <v>13</v>
      </c>
    </row>
    <row r="40" spans="1:27" ht="12.75" x14ac:dyDescent="0.2">
      <c r="A40" s="3" t="s">
        <v>6</v>
      </c>
      <c r="B40" s="3" t="s">
        <v>29</v>
      </c>
      <c r="C40" s="10">
        <v>137</v>
      </c>
      <c r="D40" s="11">
        <f t="shared" ref="D40:D42" si="75">(C40/I40)</f>
        <v>0.66829268292682931</v>
      </c>
      <c r="E40" s="10">
        <v>35</v>
      </c>
      <c r="F40" s="11">
        <f t="shared" ref="F40:F42" si="76">E40/I40</f>
        <v>0.17073170731707318</v>
      </c>
      <c r="G40" s="10">
        <v>33</v>
      </c>
      <c r="H40" s="12">
        <f t="shared" ref="H40:H42" si="77">G40/I40</f>
        <v>0.16097560975609757</v>
      </c>
      <c r="I40" s="13">
        <f t="shared" ref="I40:I42" si="78">SUM(C40+E40+G40)</f>
        <v>205</v>
      </c>
      <c r="J40" s="14">
        <f t="shared" ref="J40:J42" si="79">((C40*10)+(E40*5)+(G40*1))/I40</f>
        <v>7.6975609756097558</v>
      </c>
      <c r="K40" s="15">
        <f>SUM(I40:I42)</f>
        <v>428</v>
      </c>
      <c r="L40" s="16">
        <f>K40/M40</f>
        <v>0.31104651162790697</v>
      </c>
      <c r="M40" s="17">
        <v>1376</v>
      </c>
      <c r="O40" s="3" t="s">
        <v>6</v>
      </c>
      <c r="P40" s="3" t="s">
        <v>30</v>
      </c>
      <c r="Q40" s="10">
        <v>167</v>
      </c>
      <c r="R40" s="11">
        <f t="shared" ref="R40:R42" si="80">(Q40/W40)</f>
        <v>0.62546816479400746</v>
      </c>
      <c r="S40" s="10">
        <v>28</v>
      </c>
      <c r="T40" s="11">
        <f t="shared" ref="T40:T42" si="81">S40/W40</f>
        <v>0.10486891385767791</v>
      </c>
      <c r="U40" s="10">
        <v>72</v>
      </c>
      <c r="V40" s="12">
        <f t="shared" ref="V40:V42" si="82">U40/W40</f>
        <v>0.2696629213483146</v>
      </c>
      <c r="W40" s="13">
        <f t="shared" ref="W40:W42" si="83">SUM(Q40+S40+U40)</f>
        <v>267</v>
      </c>
      <c r="X40" s="14">
        <f t="shared" ref="X40:X42" si="84">((Q40*10)+(S40*5)+(U40*1))/W40</f>
        <v>7.0486891385767789</v>
      </c>
      <c r="Y40" s="15">
        <f>SUM(W40:W42)</f>
        <v>780</v>
      </c>
      <c r="Z40" s="16">
        <f>Y40/AA40</f>
        <v>2.1311475409836067</v>
      </c>
      <c r="AA40" s="17">
        <v>366</v>
      </c>
    </row>
    <row r="41" spans="1:27" ht="12.75" x14ac:dyDescent="0.2">
      <c r="A41" s="3" t="s">
        <v>8</v>
      </c>
      <c r="B41" s="3" t="s">
        <v>31</v>
      </c>
      <c r="C41" s="10">
        <v>39</v>
      </c>
      <c r="D41" s="11">
        <f t="shared" si="75"/>
        <v>0.31707317073170732</v>
      </c>
      <c r="E41" s="10">
        <v>48</v>
      </c>
      <c r="F41" s="11">
        <f t="shared" si="76"/>
        <v>0.3902439024390244</v>
      </c>
      <c r="G41" s="10">
        <v>36</v>
      </c>
      <c r="H41" s="12">
        <f t="shared" si="77"/>
        <v>0.29268292682926828</v>
      </c>
      <c r="I41" s="13">
        <f t="shared" si="78"/>
        <v>123</v>
      </c>
      <c r="J41" s="14">
        <f t="shared" si="79"/>
        <v>5.4146341463414638</v>
      </c>
      <c r="K41" s="42" t="s">
        <v>17</v>
      </c>
      <c r="L41" s="41"/>
      <c r="M41" s="41"/>
      <c r="O41" s="3" t="s">
        <v>8</v>
      </c>
      <c r="P41" s="18" t="s">
        <v>33</v>
      </c>
      <c r="Q41" s="10">
        <v>97</v>
      </c>
      <c r="R41" s="11">
        <f t="shared" si="80"/>
        <v>0.24619289340101522</v>
      </c>
      <c r="S41" s="10">
        <v>132</v>
      </c>
      <c r="T41" s="11">
        <f t="shared" si="81"/>
        <v>0.3350253807106599</v>
      </c>
      <c r="U41" s="10">
        <v>165</v>
      </c>
      <c r="V41" s="12">
        <f t="shared" si="82"/>
        <v>0.41878172588832485</v>
      </c>
      <c r="W41" s="13">
        <f t="shared" si="83"/>
        <v>394</v>
      </c>
      <c r="X41" s="14">
        <f t="shared" si="84"/>
        <v>4.5558375634517763</v>
      </c>
      <c r="Y41" s="42" t="s">
        <v>17</v>
      </c>
      <c r="Z41" s="41"/>
      <c r="AA41" s="41"/>
    </row>
    <row r="42" spans="1:27" ht="12.75" x14ac:dyDescent="0.2">
      <c r="A42" s="3" t="s">
        <v>9</v>
      </c>
      <c r="B42" s="3" t="s">
        <v>63</v>
      </c>
      <c r="C42" s="10">
        <v>73</v>
      </c>
      <c r="D42" s="11">
        <f t="shared" si="75"/>
        <v>0.73</v>
      </c>
      <c r="E42" s="10">
        <v>16</v>
      </c>
      <c r="F42" s="11">
        <f t="shared" si="76"/>
        <v>0.16</v>
      </c>
      <c r="G42" s="10">
        <v>11</v>
      </c>
      <c r="H42" s="12">
        <f t="shared" si="77"/>
        <v>0.11</v>
      </c>
      <c r="I42" s="13">
        <f t="shared" si="78"/>
        <v>100</v>
      </c>
      <c r="J42" s="14">
        <f t="shared" si="79"/>
        <v>8.2100000000000009</v>
      </c>
      <c r="K42" s="19">
        <f>(SUM(J40:J42)/3)</f>
        <v>7.1073983739837407</v>
      </c>
      <c r="L42" s="20" t="str">
        <f>IF(K42&lt;=3,"Ruim",IF(K42&gt;=7,"Bom","Regular"))</f>
        <v>Bom</v>
      </c>
      <c r="M42" s="20"/>
      <c r="O42" s="3" t="s">
        <v>9</v>
      </c>
      <c r="P42" s="18" t="s">
        <v>34</v>
      </c>
      <c r="Q42" s="10">
        <v>71</v>
      </c>
      <c r="R42" s="11">
        <f t="shared" si="80"/>
        <v>0.59663865546218486</v>
      </c>
      <c r="S42" s="10">
        <v>35</v>
      </c>
      <c r="T42" s="11">
        <f t="shared" si="81"/>
        <v>0.29411764705882354</v>
      </c>
      <c r="U42" s="10">
        <v>13</v>
      </c>
      <c r="V42" s="12">
        <f t="shared" si="82"/>
        <v>0.1092436974789916</v>
      </c>
      <c r="W42" s="13">
        <f t="shared" si="83"/>
        <v>119</v>
      </c>
      <c r="X42" s="14">
        <f t="shared" si="84"/>
        <v>7.5462184873949578</v>
      </c>
      <c r="Y42" s="19">
        <f>(SUM(X40:X42)/3)</f>
        <v>6.3835817298078368</v>
      </c>
      <c r="Z42" s="20" t="str">
        <f>IF(Y42&lt;=3,"Ruim",IF(Y42&gt;=7,"Bom","Regular"))</f>
        <v>Regular</v>
      </c>
      <c r="AA42" s="20"/>
    </row>
    <row r="44" spans="1:27" ht="12.75" x14ac:dyDescent="0.2">
      <c r="A44" s="6" t="s">
        <v>3</v>
      </c>
      <c r="B44" s="9">
        <v>42842</v>
      </c>
      <c r="C44" s="43" t="s">
        <v>4</v>
      </c>
      <c r="D44" s="44"/>
      <c r="E44" s="45" t="s">
        <v>5</v>
      </c>
      <c r="F44" s="44"/>
      <c r="G44" s="46" t="s">
        <v>7</v>
      </c>
      <c r="H44" s="44"/>
      <c r="I44" s="7" t="s">
        <v>10</v>
      </c>
      <c r="J44" s="7" t="s">
        <v>11</v>
      </c>
      <c r="K44" s="40" t="s">
        <v>12</v>
      </c>
      <c r="L44" s="41"/>
      <c r="M44" s="8" t="s">
        <v>13</v>
      </c>
      <c r="O44" s="6" t="s">
        <v>3</v>
      </c>
      <c r="P44" s="9">
        <v>42842</v>
      </c>
      <c r="Q44" s="43" t="s">
        <v>4</v>
      </c>
      <c r="R44" s="44"/>
      <c r="S44" s="45" t="s">
        <v>5</v>
      </c>
      <c r="T44" s="44"/>
      <c r="U44" s="46" t="s">
        <v>7</v>
      </c>
      <c r="V44" s="44"/>
      <c r="W44" s="7" t="s">
        <v>10</v>
      </c>
      <c r="X44" s="7" t="s">
        <v>11</v>
      </c>
      <c r="Y44" s="40" t="s">
        <v>12</v>
      </c>
      <c r="Z44" s="41"/>
      <c r="AA44" s="8" t="s">
        <v>13</v>
      </c>
    </row>
    <row r="45" spans="1:27" ht="12.75" x14ac:dyDescent="0.2">
      <c r="A45" s="3" t="s">
        <v>6</v>
      </c>
      <c r="B45" s="3" t="s">
        <v>43</v>
      </c>
      <c r="C45" s="10">
        <v>48</v>
      </c>
      <c r="D45" s="11">
        <f t="shared" ref="D45:D47" si="85">(C45/I45)</f>
        <v>0.33333333333333331</v>
      </c>
      <c r="E45" s="10">
        <v>45</v>
      </c>
      <c r="F45" s="11">
        <f t="shared" ref="F45:F47" si="86">E45/I45</f>
        <v>0.3125</v>
      </c>
      <c r="G45" s="10">
        <v>51</v>
      </c>
      <c r="H45" s="12">
        <f t="shared" ref="H45:H47" si="87">G45/I45</f>
        <v>0.35416666666666669</v>
      </c>
      <c r="I45" s="13">
        <f t="shared" ref="I45:I47" si="88">SUM(C45+E45+G45)</f>
        <v>144</v>
      </c>
      <c r="J45" s="14">
        <f t="shared" ref="J45:J47" si="89">((C45*10)+(E45*5)+(G45*1))/I45</f>
        <v>5.25</v>
      </c>
      <c r="K45" s="15">
        <f>SUM(I45:I47)</f>
        <v>415</v>
      </c>
      <c r="L45" s="16">
        <f>K45/M45</f>
        <v>0.25760397268777158</v>
      </c>
      <c r="M45" s="17">
        <v>1611</v>
      </c>
      <c r="O45" s="3" t="s">
        <v>6</v>
      </c>
      <c r="P45" s="18" t="s">
        <v>48</v>
      </c>
      <c r="Q45" s="10">
        <v>203</v>
      </c>
      <c r="R45" s="11">
        <f t="shared" ref="R45:R47" si="90">(Q45/W45)</f>
        <v>0.67441860465116277</v>
      </c>
      <c r="S45" s="10">
        <v>79</v>
      </c>
      <c r="T45" s="11">
        <f t="shared" ref="T45:T47" si="91">S45/W45</f>
        <v>0.26245847176079734</v>
      </c>
      <c r="U45" s="10">
        <v>19</v>
      </c>
      <c r="V45" s="12">
        <f t="shared" ref="V45:V47" si="92">U45/W45</f>
        <v>6.3122923588039864E-2</v>
      </c>
      <c r="W45" s="13">
        <f t="shared" ref="W45:W47" si="93">SUM(Q45+S45+U45)</f>
        <v>301</v>
      </c>
      <c r="X45" s="14">
        <f t="shared" ref="X45:X47" si="94">((Q45*10)+(S45*5)+(U45*1))/W45</f>
        <v>8.1196013289036539</v>
      </c>
      <c r="Y45" s="15">
        <f t="shared" ref="Y45:Z45" si="95">SUM(W45:W47)</f>
        <v>517</v>
      </c>
      <c r="Z45" s="14">
        <f t="shared" si="95"/>
        <v>20.490849507631189</v>
      </c>
      <c r="AA45" s="17">
        <v>820</v>
      </c>
    </row>
    <row r="46" spans="1:27" ht="12.75" x14ac:dyDescent="0.2">
      <c r="A46" s="3" t="s">
        <v>8</v>
      </c>
      <c r="B46" s="3" t="s">
        <v>67</v>
      </c>
      <c r="C46" s="10">
        <v>60</v>
      </c>
      <c r="D46" s="11">
        <f t="shared" si="85"/>
        <v>0.3125</v>
      </c>
      <c r="E46" s="10">
        <v>103</v>
      </c>
      <c r="F46" s="11">
        <f t="shared" si="86"/>
        <v>0.53645833333333337</v>
      </c>
      <c r="G46" s="10">
        <v>29</v>
      </c>
      <c r="H46" s="12">
        <f t="shared" si="87"/>
        <v>0.15104166666666666</v>
      </c>
      <c r="I46" s="13">
        <f t="shared" si="88"/>
        <v>192</v>
      </c>
      <c r="J46" s="14">
        <f t="shared" si="89"/>
        <v>5.958333333333333</v>
      </c>
      <c r="K46" s="42" t="s">
        <v>17</v>
      </c>
      <c r="L46" s="41"/>
      <c r="M46" s="41"/>
      <c r="O46" s="3" t="s">
        <v>8</v>
      </c>
      <c r="P46" s="18" t="s">
        <v>31</v>
      </c>
      <c r="Q46" s="10">
        <v>42</v>
      </c>
      <c r="R46" s="11">
        <f t="shared" si="90"/>
        <v>0.28965517241379313</v>
      </c>
      <c r="S46" s="10">
        <v>66</v>
      </c>
      <c r="T46" s="11">
        <f t="shared" si="91"/>
        <v>0.45517241379310347</v>
      </c>
      <c r="U46" s="10">
        <v>37</v>
      </c>
      <c r="V46" s="12">
        <f t="shared" si="92"/>
        <v>0.25517241379310346</v>
      </c>
      <c r="W46" s="13">
        <f t="shared" si="93"/>
        <v>145</v>
      </c>
      <c r="X46" s="14">
        <f t="shared" si="94"/>
        <v>5.4275862068965521</v>
      </c>
      <c r="Y46" s="42" t="s">
        <v>17</v>
      </c>
      <c r="Z46" s="41"/>
      <c r="AA46" s="41"/>
    </row>
    <row r="47" spans="1:27" ht="12.75" x14ac:dyDescent="0.2">
      <c r="A47" s="3" t="s">
        <v>9</v>
      </c>
      <c r="B47" s="3" t="s">
        <v>140</v>
      </c>
      <c r="C47" s="10">
        <v>34</v>
      </c>
      <c r="D47" s="11">
        <f t="shared" si="85"/>
        <v>0.43037974683544306</v>
      </c>
      <c r="E47" s="10">
        <v>22</v>
      </c>
      <c r="F47" s="11">
        <f t="shared" si="86"/>
        <v>0.27848101265822783</v>
      </c>
      <c r="G47" s="10">
        <v>23</v>
      </c>
      <c r="H47" s="12">
        <f t="shared" si="87"/>
        <v>0.29113924050632911</v>
      </c>
      <c r="I47" s="13">
        <f t="shared" si="88"/>
        <v>79</v>
      </c>
      <c r="J47" s="14">
        <f t="shared" si="89"/>
        <v>5.9873417721518987</v>
      </c>
      <c r="K47" s="19">
        <f>(SUM(J45:J47)/3)</f>
        <v>5.7318917018284097</v>
      </c>
      <c r="L47" s="20" t="str">
        <f>IF(K47&lt;=3,"Ruim",IF(K47&gt;=7,"Bom","Regular"))</f>
        <v>Regular</v>
      </c>
      <c r="M47" s="20"/>
      <c r="O47" s="3" t="s">
        <v>9</v>
      </c>
      <c r="P47" s="18" t="s">
        <v>106</v>
      </c>
      <c r="Q47" s="10">
        <v>34</v>
      </c>
      <c r="R47" s="11">
        <f t="shared" si="90"/>
        <v>0.47887323943661969</v>
      </c>
      <c r="S47" s="10">
        <v>29</v>
      </c>
      <c r="T47" s="11">
        <f t="shared" si="91"/>
        <v>0.40845070422535212</v>
      </c>
      <c r="U47" s="10">
        <v>8</v>
      </c>
      <c r="V47" s="12">
        <f t="shared" si="92"/>
        <v>0.11267605633802817</v>
      </c>
      <c r="W47" s="13">
        <f t="shared" si="93"/>
        <v>71</v>
      </c>
      <c r="X47" s="14">
        <f t="shared" si="94"/>
        <v>6.943661971830986</v>
      </c>
      <c r="Y47" s="19">
        <f>(SUM(X45:X47)/3)</f>
        <v>6.8302831692103965</v>
      </c>
      <c r="Z47" s="20" t="str">
        <f>IF(Y47&lt;=3,"Ruim",IF(Y47&gt;=7,"Bom","Regular"))</f>
        <v>Regular</v>
      </c>
      <c r="AA47" s="20"/>
    </row>
    <row r="49" spans="1:27" ht="12.75" x14ac:dyDescent="0.2">
      <c r="A49" s="6" t="s">
        <v>3</v>
      </c>
      <c r="B49" s="9">
        <v>42843</v>
      </c>
      <c r="C49" s="43" t="s">
        <v>4</v>
      </c>
      <c r="D49" s="44"/>
      <c r="E49" s="45" t="s">
        <v>5</v>
      </c>
      <c r="F49" s="44"/>
      <c r="G49" s="46" t="s">
        <v>7</v>
      </c>
      <c r="H49" s="44"/>
      <c r="I49" s="7" t="s">
        <v>10</v>
      </c>
      <c r="J49" s="7" t="s">
        <v>11</v>
      </c>
      <c r="K49" s="40" t="s">
        <v>12</v>
      </c>
      <c r="L49" s="41"/>
      <c r="M49" s="8" t="s">
        <v>13</v>
      </c>
      <c r="O49" s="6" t="s">
        <v>3</v>
      </c>
      <c r="P49" s="9">
        <v>42843</v>
      </c>
      <c r="Q49" s="43" t="s">
        <v>4</v>
      </c>
      <c r="R49" s="44"/>
      <c r="S49" s="45" t="s">
        <v>5</v>
      </c>
      <c r="T49" s="44"/>
      <c r="U49" s="46" t="s">
        <v>7</v>
      </c>
      <c r="V49" s="44"/>
      <c r="W49" s="7" t="s">
        <v>10</v>
      </c>
      <c r="X49" s="7" t="s">
        <v>11</v>
      </c>
      <c r="Y49" s="40" t="s">
        <v>12</v>
      </c>
      <c r="Z49" s="41"/>
      <c r="AA49" s="8" t="s">
        <v>13</v>
      </c>
    </row>
    <row r="50" spans="1:27" ht="12.75" x14ac:dyDescent="0.2">
      <c r="A50" s="3" t="s">
        <v>6</v>
      </c>
      <c r="B50" s="3" t="s">
        <v>54</v>
      </c>
      <c r="C50" s="10">
        <v>103</v>
      </c>
      <c r="D50" s="11">
        <f t="shared" ref="D50:D52" si="96">(C50/I50)</f>
        <v>0.51243781094527363</v>
      </c>
      <c r="E50" s="10">
        <v>55</v>
      </c>
      <c r="F50" s="11">
        <f t="shared" ref="F50:F52" si="97">E50/I50</f>
        <v>0.27363184079601988</v>
      </c>
      <c r="G50" s="10">
        <v>43</v>
      </c>
      <c r="H50" s="12">
        <f t="shared" ref="H50:H52" si="98">G50/I50</f>
        <v>0.21393034825870647</v>
      </c>
      <c r="I50" s="13">
        <f t="shared" ref="I50:I52" si="99">SUM(C50+E50+G50)</f>
        <v>201</v>
      </c>
      <c r="J50" s="14">
        <f t="shared" ref="J50:J52" si="100">((C50*10)+(E50*5)+(G50*1))/I50</f>
        <v>6.7064676616915424</v>
      </c>
      <c r="K50" s="15">
        <f>SUM(I50:I52)</f>
        <v>479</v>
      </c>
      <c r="L50" s="16">
        <f>K50/M50</f>
        <v>0.28126834997064004</v>
      </c>
      <c r="M50" s="17">
        <v>1703</v>
      </c>
      <c r="O50" s="3" t="s">
        <v>6</v>
      </c>
      <c r="P50" s="3" t="s">
        <v>55</v>
      </c>
      <c r="Q50" s="10">
        <v>91</v>
      </c>
      <c r="R50" s="11">
        <f t="shared" ref="R50:R52" si="101">(Q50/W50)</f>
        <v>0.56172839506172845</v>
      </c>
      <c r="S50" s="10">
        <v>63</v>
      </c>
      <c r="T50" s="11">
        <f t="shared" ref="T50:T52" si="102">S50/W50</f>
        <v>0.3888888888888889</v>
      </c>
      <c r="U50" s="10">
        <v>8</v>
      </c>
      <c r="V50" s="12">
        <f t="shared" ref="V50:V52" si="103">U50/W50</f>
        <v>4.9382716049382713E-2</v>
      </c>
      <c r="W50" s="13">
        <f t="shared" ref="W50:W52" si="104">SUM(Q50+S50+U50)</f>
        <v>162</v>
      </c>
      <c r="X50" s="14">
        <f t="shared" ref="X50:X52" si="105">((Q50*10)+(S50*5)+(U50*1))/W50</f>
        <v>7.6111111111111107</v>
      </c>
      <c r="Y50" s="15">
        <f t="shared" ref="Y50:Z50" si="106">SUM(W50:W52)</f>
        <v>374</v>
      </c>
      <c r="Z50" s="14">
        <f t="shared" si="106"/>
        <v>17.304487674334826</v>
      </c>
      <c r="AA50" s="17">
        <v>814</v>
      </c>
    </row>
    <row r="51" spans="1:27" ht="12.75" x14ac:dyDescent="0.2">
      <c r="A51" s="3" t="s">
        <v>8</v>
      </c>
      <c r="B51" s="3" t="s">
        <v>24</v>
      </c>
      <c r="C51" s="10">
        <v>78</v>
      </c>
      <c r="D51" s="11">
        <f t="shared" si="96"/>
        <v>0.46706586826347307</v>
      </c>
      <c r="E51" s="10">
        <v>75</v>
      </c>
      <c r="F51" s="11">
        <f t="shared" si="97"/>
        <v>0.44910179640718562</v>
      </c>
      <c r="G51" s="10">
        <v>14</v>
      </c>
      <c r="H51" s="12">
        <f t="shared" si="98"/>
        <v>8.3832335329341312E-2</v>
      </c>
      <c r="I51" s="13">
        <f t="shared" si="99"/>
        <v>167</v>
      </c>
      <c r="J51" s="14">
        <f t="shared" si="100"/>
        <v>7</v>
      </c>
      <c r="K51" s="42" t="s">
        <v>17</v>
      </c>
      <c r="L51" s="41"/>
      <c r="M51" s="41"/>
      <c r="O51" s="3" t="s">
        <v>8</v>
      </c>
      <c r="P51" s="3" t="s">
        <v>58</v>
      </c>
      <c r="Q51" s="10">
        <v>44</v>
      </c>
      <c r="R51" s="11">
        <f t="shared" si="101"/>
        <v>0.34645669291338582</v>
      </c>
      <c r="S51" s="10">
        <v>22</v>
      </c>
      <c r="T51" s="11">
        <f t="shared" si="102"/>
        <v>0.17322834645669291</v>
      </c>
      <c r="U51" s="10">
        <v>61</v>
      </c>
      <c r="V51" s="12">
        <f t="shared" si="103"/>
        <v>0.48031496062992124</v>
      </c>
      <c r="W51" s="13">
        <f t="shared" si="104"/>
        <v>127</v>
      </c>
      <c r="X51" s="14">
        <f t="shared" si="105"/>
        <v>4.8110236220472444</v>
      </c>
      <c r="Y51" s="42" t="s">
        <v>17</v>
      </c>
      <c r="Z51" s="41"/>
      <c r="AA51" s="41"/>
    </row>
    <row r="52" spans="1:27" ht="12.75" x14ac:dyDescent="0.2">
      <c r="A52" s="3" t="s">
        <v>9</v>
      </c>
      <c r="B52" s="3" t="s">
        <v>107</v>
      </c>
      <c r="C52" s="10">
        <v>67</v>
      </c>
      <c r="D52" s="11">
        <f t="shared" si="96"/>
        <v>0.60360360360360366</v>
      </c>
      <c r="E52" s="10">
        <v>18</v>
      </c>
      <c r="F52" s="11">
        <f t="shared" si="97"/>
        <v>0.16216216216216217</v>
      </c>
      <c r="G52" s="10">
        <v>26</v>
      </c>
      <c r="H52" s="12">
        <f t="shared" si="98"/>
        <v>0.23423423423423423</v>
      </c>
      <c r="I52" s="13">
        <f t="shared" si="99"/>
        <v>111</v>
      </c>
      <c r="J52" s="14">
        <f t="shared" si="100"/>
        <v>7.0810810810810807</v>
      </c>
      <c r="K52" s="19">
        <f>(SUM(J50:J52)/3)</f>
        <v>6.9291829142575407</v>
      </c>
      <c r="L52" s="20" t="str">
        <f>IF(K52&lt;=3,"Ruim",IF(K52&gt;=7,"Bom","Regular"))</f>
        <v>Regular</v>
      </c>
      <c r="M52" s="20"/>
      <c r="O52" s="3" t="s">
        <v>9</v>
      </c>
      <c r="P52" s="3" t="s">
        <v>126</v>
      </c>
      <c r="Q52" s="10">
        <v>30</v>
      </c>
      <c r="R52" s="11">
        <f t="shared" si="101"/>
        <v>0.35294117647058826</v>
      </c>
      <c r="S52" s="10">
        <v>15</v>
      </c>
      <c r="T52" s="11">
        <f t="shared" si="102"/>
        <v>0.17647058823529413</v>
      </c>
      <c r="U52" s="10">
        <v>40</v>
      </c>
      <c r="V52" s="12">
        <f t="shared" si="103"/>
        <v>0.47058823529411764</v>
      </c>
      <c r="W52" s="13">
        <f t="shared" si="104"/>
        <v>85</v>
      </c>
      <c r="X52" s="14">
        <f t="shared" si="105"/>
        <v>4.882352941176471</v>
      </c>
      <c r="Y52" s="19">
        <f>(SUM(X50:X52)/3)</f>
        <v>5.7681625581116087</v>
      </c>
      <c r="Z52" s="20" t="str">
        <f>IF(Y52&lt;=3,"Ruim",IF(Y52&gt;=7,"Bom","Regular"))</f>
        <v>Regular</v>
      </c>
      <c r="AA52" s="20"/>
    </row>
    <row r="54" spans="1:27" ht="12.75" x14ac:dyDescent="0.2">
      <c r="A54" s="6" t="s">
        <v>3</v>
      </c>
      <c r="B54" s="9">
        <v>42844</v>
      </c>
      <c r="C54" s="43" t="s">
        <v>4</v>
      </c>
      <c r="D54" s="44"/>
      <c r="E54" s="45" t="s">
        <v>5</v>
      </c>
      <c r="F54" s="44"/>
      <c r="G54" s="46" t="s">
        <v>7</v>
      </c>
      <c r="H54" s="44"/>
      <c r="I54" s="7" t="s">
        <v>10</v>
      </c>
      <c r="J54" s="7" t="s">
        <v>11</v>
      </c>
      <c r="K54" s="40" t="s">
        <v>12</v>
      </c>
      <c r="L54" s="41"/>
      <c r="M54" s="8" t="s">
        <v>13</v>
      </c>
      <c r="O54" s="6" t="s">
        <v>3</v>
      </c>
      <c r="P54" s="9">
        <v>42844</v>
      </c>
      <c r="Q54" s="43" t="s">
        <v>4</v>
      </c>
      <c r="R54" s="44"/>
      <c r="S54" s="45" t="s">
        <v>5</v>
      </c>
      <c r="T54" s="44"/>
      <c r="U54" s="46" t="s">
        <v>7</v>
      </c>
      <c r="V54" s="44"/>
      <c r="W54" s="7" t="s">
        <v>10</v>
      </c>
      <c r="X54" s="7" t="s">
        <v>11</v>
      </c>
      <c r="Y54" s="40" t="s">
        <v>12</v>
      </c>
      <c r="Z54" s="41"/>
      <c r="AA54" s="8" t="s">
        <v>13</v>
      </c>
    </row>
    <row r="55" spans="1:27" ht="12.75" x14ac:dyDescent="0.2">
      <c r="A55" s="3" t="s">
        <v>6</v>
      </c>
      <c r="B55" s="3" t="s">
        <v>61</v>
      </c>
      <c r="C55" s="10">
        <v>125</v>
      </c>
      <c r="D55" s="11">
        <f t="shared" ref="D55:D57" si="107">(C55/I55)</f>
        <v>0.5580357142857143</v>
      </c>
      <c r="E55" s="10">
        <v>68</v>
      </c>
      <c r="F55" s="11">
        <f t="shared" ref="F55:F57" si="108">E55/I55</f>
        <v>0.30357142857142855</v>
      </c>
      <c r="G55" s="10">
        <v>31</v>
      </c>
      <c r="H55" s="12">
        <f t="shared" ref="H55:H57" si="109">G55/I55</f>
        <v>0.13839285714285715</v>
      </c>
      <c r="I55" s="13">
        <f t="shared" ref="I55:I57" si="110">SUM(C55+E55+G55)</f>
        <v>224</v>
      </c>
      <c r="J55" s="14">
        <f t="shared" ref="J55:J57" si="111">((C55*10)+(E55*5)+(G55*1))/I55</f>
        <v>7.2366071428571432</v>
      </c>
      <c r="K55" s="15">
        <f>SUM(I55:I57)</f>
        <v>452</v>
      </c>
      <c r="L55" s="16">
        <f>K55/M55</f>
        <v>0.28625712476250792</v>
      </c>
      <c r="M55" s="17">
        <v>1579</v>
      </c>
      <c r="O55" s="3" t="s">
        <v>6</v>
      </c>
      <c r="P55" s="3" t="s">
        <v>15</v>
      </c>
      <c r="Q55" s="10">
        <v>147</v>
      </c>
      <c r="R55" s="11">
        <f t="shared" ref="R55:R57" si="112">(Q55/W55)</f>
        <v>0.65044247787610621</v>
      </c>
      <c r="S55" s="10">
        <v>48</v>
      </c>
      <c r="T55" s="11">
        <f t="shared" ref="T55:T57" si="113">S55/W55</f>
        <v>0.21238938053097345</v>
      </c>
      <c r="U55" s="10">
        <v>31</v>
      </c>
      <c r="V55" s="12">
        <f t="shared" ref="V55:V57" si="114">U55/W55</f>
        <v>0.13716814159292035</v>
      </c>
      <c r="W55" s="13">
        <f t="shared" ref="W55:W57" si="115">SUM(Q55+S55+U55)</f>
        <v>226</v>
      </c>
      <c r="X55" s="14">
        <f t="shared" ref="X55:X57" si="116">((Q55*10)+(S55*5)+(U55*1))/W55</f>
        <v>7.7035398230088497</v>
      </c>
      <c r="Y55" s="15">
        <f t="shared" ref="Y55:Z55" si="117">SUM(W55:W57)</f>
        <v>397</v>
      </c>
      <c r="Z55" s="14">
        <f t="shared" si="117"/>
        <v>17.775762045231073</v>
      </c>
      <c r="AA55" s="17">
        <v>822</v>
      </c>
    </row>
    <row r="56" spans="1:27" ht="12.75" x14ac:dyDescent="0.2">
      <c r="A56" s="3" t="s">
        <v>8</v>
      </c>
      <c r="B56" s="3" t="s">
        <v>49</v>
      </c>
      <c r="C56" s="10">
        <v>86</v>
      </c>
      <c r="D56" s="11">
        <f t="shared" si="107"/>
        <v>0.58904109589041098</v>
      </c>
      <c r="E56" s="10">
        <v>49</v>
      </c>
      <c r="F56" s="11">
        <f t="shared" si="108"/>
        <v>0.33561643835616439</v>
      </c>
      <c r="G56" s="10">
        <v>11</v>
      </c>
      <c r="H56" s="12">
        <f t="shared" si="109"/>
        <v>7.5342465753424653E-2</v>
      </c>
      <c r="I56" s="13">
        <f t="shared" si="110"/>
        <v>146</v>
      </c>
      <c r="J56" s="14">
        <f t="shared" si="111"/>
        <v>7.6438356164383565</v>
      </c>
      <c r="K56" s="42" t="s">
        <v>17</v>
      </c>
      <c r="L56" s="41"/>
      <c r="M56" s="41"/>
      <c r="O56" s="3" t="s">
        <v>8</v>
      </c>
      <c r="P56" s="3" t="s">
        <v>62</v>
      </c>
      <c r="Q56" s="10">
        <v>51</v>
      </c>
      <c r="R56" s="11">
        <f t="shared" si="112"/>
        <v>0.37777777777777777</v>
      </c>
      <c r="S56" s="10">
        <v>48</v>
      </c>
      <c r="T56" s="11">
        <f t="shared" si="113"/>
        <v>0.35555555555555557</v>
      </c>
      <c r="U56" s="10">
        <v>36</v>
      </c>
      <c r="V56" s="12">
        <f t="shared" si="114"/>
        <v>0.26666666666666666</v>
      </c>
      <c r="W56" s="13">
        <f t="shared" si="115"/>
        <v>135</v>
      </c>
      <c r="X56" s="14">
        <f t="shared" si="116"/>
        <v>5.822222222222222</v>
      </c>
      <c r="Y56" s="42" t="s">
        <v>17</v>
      </c>
      <c r="Z56" s="41"/>
      <c r="AA56" s="41"/>
    </row>
    <row r="57" spans="1:27" ht="12.75" x14ac:dyDescent="0.2">
      <c r="A57" s="3" t="s">
        <v>9</v>
      </c>
      <c r="B57" s="3" t="s">
        <v>120</v>
      </c>
      <c r="C57" s="10">
        <v>10</v>
      </c>
      <c r="D57" s="11">
        <f t="shared" si="107"/>
        <v>0.12195121951219512</v>
      </c>
      <c r="E57" s="10">
        <v>16</v>
      </c>
      <c r="F57" s="11">
        <f t="shared" si="108"/>
        <v>0.1951219512195122</v>
      </c>
      <c r="G57" s="10">
        <v>56</v>
      </c>
      <c r="H57" s="12">
        <f t="shared" si="109"/>
        <v>0.68292682926829273</v>
      </c>
      <c r="I57" s="13">
        <f t="shared" si="110"/>
        <v>82</v>
      </c>
      <c r="J57" s="14">
        <f t="shared" si="111"/>
        <v>2.8780487804878048</v>
      </c>
      <c r="K57" s="19">
        <f>(SUM(J55:J57)/3)</f>
        <v>5.9194971799277676</v>
      </c>
      <c r="L57" s="20" t="str">
        <f>IF(K57&lt;=3,"Ruim",IF(K57&gt;=7,"Bom","Regular"))</f>
        <v>Regular</v>
      </c>
      <c r="M57" s="20"/>
      <c r="O57" s="3" t="s">
        <v>9</v>
      </c>
      <c r="P57" s="3" t="s">
        <v>64</v>
      </c>
      <c r="Q57" s="10">
        <v>5</v>
      </c>
      <c r="R57" s="11">
        <f t="shared" si="112"/>
        <v>0.1388888888888889</v>
      </c>
      <c r="S57" s="10">
        <v>18</v>
      </c>
      <c r="T57" s="11">
        <f t="shared" si="113"/>
        <v>0.5</v>
      </c>
      <c r="U57" s="10">
        <v>13</v>
      </c>
      <c r="V57" s="12">
        <f t="shared" si="114"/>
        <v>0.3611111111111111</v>
      </c>
      <c r="W57" s="13">
        <f t="shared" si="115"/>
        <v>36</v>
      </c>
      <c r="X57" s="14">
        <f t="shared" si="116"/>
        <v>4.25</v>
      </c>
      <c r="Y57" s="19">
        <f>(SUM(X55:X57)/3)</f>
        <v>5.9252540150770239</v>
      </c>
      <c r="Z57" s="20" t="str">
        <f>IF(Y57&lt;=3,"Ruim",IF(Y57&gt;=7,"Bom","Regular"))</f>
        <v>Regular</v>
      </c>
      <c r="AA57" s="20"/>
    </row>
    <row r="59" spans="1:27" ht="12.75" x14ac:dyDescent="0.2">
      <c r="A59" s="6" t="s">
        <v>3</v>
      </c>
      <c r="B59" s="9">
        <v>42845</v>
      </c>
      <c r="C59" s="43" t="s">
        <v>4</v>
      </c>
      <c r="D59" s="44"/>
      <c r="E59" s="45" t="s">
        <v>5</v>
      </c>
      <c r="F59" s="44"/>
      <c r="G59" s="46" t="s">
        <v>7</v>
      </c>
      <c r="H59" s="44"/>
      <c r="I59" s="7" t="s">
        <v>10</v>
      </c>
      <c r="J59" s="7" t="s">
        <v>11</v>
      </c>
      <c r="K59" s="40" t="s">
        <v>12</v>
      </c>
      <c r="L59" s="41"/>
      <c r="M59" s="8" t="s">
        <v>13</v>
      </c>
      <c r="O59" s="6" t="s">
        <v>3</v>
      </c>
      <c r="P59" s="9">
        <v>42845</v>
      </c>
      <c r="Q59" s="43" t="s">
        <v>4</v>
      </c>
      <c r="R59" s="44"/>
      <c r="S59" s="45" t="s">
        <v>5</v>
      </c>
      <c r="T59" s="44"/>
      <c r="U59" s="46" t="s">
        <v>7</v>
      </c>
      <c r="V59" s="44"/>
      <c r="W59" s="7" t="s">
        <v>10</v>
      </c>
      <c r="X59" s="7" t="s">
        <v>11</v>
      </c>
      <c r="Y59" s="40" t="s">
        <v>12</v>
      </c>
      <c r="Z59" s="41"/>
      <c r="AA59" s="8" t="s">
        <v>13</v>
      </c>
    </row>
    <row r="60" spans="1:27" ht="12.75" x14ac:dyDescent="0.2">
      <c r="A60" s="3" t="s">
        <v>6</v>
      </c>
      <c r="B60" s="3" t="s">
        <v>39</v>
      </c>
      <c r="C60" s="10">
        <v>87</v>
      </c>
      <c r="D60" s="11">
        <f t="shared" ref="D60:D62" si="118">(C60/I60)</f>
        <v>0.41037735849056606</v>
      </c>
      <c r="E60" s="10">
        <v>53</v>
      </c>
      <c r="F60" s="11">
        <f t="shared" ref="F60:F62" si="119">E60/I60</f>
        <v>0.25</v>
      </c>
      <c r="G60" s="10">
        <v>72</v>
      </c>
      <c r="H60" s="12">
        <f t="shared" ref="H60:H62" si="120">G60/I60</f>
        <v>0.33962264150943394</v>
      </c>
      <c r="I60" s="13">
        <f t="shared" ref="I60:I62" si="121">SUM(C60+E60+G60)</f>
        <v>212</v>
      </c>
      <c r="J60" s="14">
        <f t="shared" ref="J60:J62" si="122">((C60*10)+(E60*5)+(G60*1))/I60</f>
        <v>5.6933962264150946</v>
      </c>
      <c r="K60" s="15">
        <f>SUM(I60:I62)</f>
        <v>440</v>
      </c>
      <c r="L60" s="16">
        <f>K60/M60</f>
        <v>0.39747064137308041</v>
      </c>
      <c r="M60" s="17">
        <v>1107</v>
      </c>
      <c r="O60" s="3" t="s">
        <v>6</v>
      </c>
      <c r="P60" s="3" t="s">
        <v>141</v>
      </c>
      <c r="Q60" s="10">
        <v>39</v>
      </c>
      <c r="R60" s="11">
        <f t="shared" ref="R60:R62" si="123">(Q60/W60)</f>
        <v>0.59090909090909094</v>
      </c>
      <c r="S60" s="10">
        <v>27</v>
      </c>
      <c r="T60" s="11">
        <v>0.26</v>
      </c>
      <c r="U60" s="10">
        <v>0</v>
      </c>
      <c r="V60" s="12">
        <f t="shared" ref="V60:V62" si="124">U60/W60</f>
        <v>0</v>
      </c>
      <c r="W60" s="13">
        <f t="shared" ref="W60:W62" si="125">SUM(Q60+S60+U60)</f>
        <v>66</v>
      </c>
      <c r="X60" s="14">
        <f t="shared" ref="X60:X62" si="126">((Q60*10)+(S60*5)+(U60*1))/W60</f>
        <v>7.9545454545454541</v>
      </c>
      <c r="Y60" s="15">
        <f t="shared" ref="Y60:Z60" si="127">SUM(W60:W62)</f>
        <v>293</v>
      </c>
      <c r="Z60" s="14">
        <f t="shared" si="127"/>
        <v>14.684318917328625</v>
      </c>
      <c r="AA60" s="17">
        <v>607</v>
      </c>
    </row>
    <row r="61" spans="1:27" ht="12.75" x14ac:dyDescent="0.2">
      <c r="A61" s="3" t="s">
        <v>8</v>
      </c>
      <c r="B61" s="3" t="s">
        <v>113</v>
      </c>
      <c r="C61" s="10">
        <v>55</v>
      </c>
      <c r="D61" s="11">
        <f t="shared" si="118"/>
        <v>0.32738095238095238</v>
      </c>
      <c r="E61" s="10">
        <v>88</v>
      </c>
      <c r="F61" s="11">
        <f t="shared" si="119"/>
        <v>0.52380952380952384</v>
      </c>
      <c r="G61" s="10">
        <v>25</v>
      </c>
      <c r="H61" s="12">
        <f t="shared" si="120"/>
        <v>0.14880952380952381</v>
      </c>
      <c r="I61" s="13">
        <f t="shared" si="121"/>
        <v>168</v>
      </c>
      <c r="J61" s="14">
        <f t="shared" si="122"/>
        <v>6.041666666666667</v>
      </c>
      <c r="K61" s="42" t="s">
        <v>17</v>
      </c>
      <c r="L61" s="41"/>
      <c r="M61" s="41"/>
      <c r="O61" s="3" t="s">
        <v>8</v>
      </c>
      <c r="P61" s="3" t="s">
        <v>71</v>
      </c>
      <c r="Q61" s="10">
        <v>63</v>
      </c>
      <c r="R61" s="11">
        <f t="shared" si="123"/>
        <v>0.30582524271844658</v>
      </c>
      <c r="S61" s="10">
        <v>16</v>
      </c>
      <c r="T61" s="11">
        <f t="shared" ref="T61:T62" si="128">S61/W61</f>
        <v>7.7669902912621352E-2</v>
      </c>
      <c r="U61" s="10">
        <v>127</v>
      </c>
      <c r="V61" s="12">
        <f t="shared" si="124"/>
        <v>0.61650485436893199</v>
      </c>
      <c r="W61" s="13">
        <f t="shared" si="125"/>
        <v>206</v>
      </c>
      <c r="X61" s="14">
        <f t="shared" si="126"/>
        <v>4.0631067961165046</v>
      </c>
      <c r="Y61" s="42" t="s">
        <v>17</v>
      </c>
      <c r="Z61" s="41"/>
      <c r="AA61" s="41"/>
    </row>
    <row r="62" spans="1:27" ht="12.75" x14ac:dyDescent="0.2">
      <c r="A62" s="3" t="s">
        <v>9</v>
      </c>
      <c r="B62" s="3" t="s">
        <v>98</v>
      </c>
      <c r="C62" s="10">
        <v>14</v>
      </c>
      <c r="D62" s="11">
        <f t="shared" si="118"/>
        <v>0.23333333333333334</v>
      </c>
      <c r="E62" s="10">
        <v>24</v>
      </c>
      <c r="F62" s="11">
        <f t="shared" si="119"/>
        <v>0.4</v>
      </c>
      <c r="G62" s="10">
        <v>22</v>
      </c>
      <c r="H62" s="12">
        <f t="shared" si="120"/>
        <v>0.36666666666666664</v>
      </c>
      <c r="I62" s="13">
        <f t="shared" si="121"/>
        <v>60</v>
      </c>
      <c r="J62" s="14">
        <f t="shared" si="122"/>
        <v>4.7</v>
      </c>
      <c r="K62" s="19">
        <f>(SUM(J60:J62)/3)</f>
        <v>5.4783542976939197</v>
      </c>
      <c r="L62" s="20" t="str">
        <f>IF(K62&lt;=3,"Ruim",IF(K62&gt;=7,"Bom","Regular"))</f>
        <v>Regular</v>
      </c>
      <c r="M62" s="20"/>
      <c r="O62" s="3" t="s">
        <v>9</v>
      </c>
      <c r="P62" s="3" t="s">
        <v>63</v>
      </c>
      <c r="Q62" s="10">
        <v>3</v>
      </c>
      <c r="R62" s="11">
        <f t="shared" si="123"/>
        <v>0.14285714285714285</v>
      </c>
      <c r="S62" s="10">
        <v>2</v>
      </c>
      <c r="T62" s="11">
        <f t="shared" si="128"/>
        <v>9.5238095238095233E-2</v>
      </c>
      <c r="U62" s="10">
        <v>16</v>
      </c>
      <c r="V62" s="12">
        <f t="shared" si="124"/>
        <v>0.76190476190476186</v>
      </c>
      <c r="W62" s="13">
        <f t="shared" si="125"/>
        <v>21</v>
      </c>
      <c r="X62" s="14">
        <f t="shared" si="126"/>
        <v>2.6666666666666665</v>
      </c>
      <c r="Y62" s="19">
        <f>(SUM(X60:X62)/3)</f>
        <v>4.8947729724428752</v>
      </c>
      <c r="Z62" s="20" t="str">
        <f>IF(Y62&lt;=3,"Ruim",IF(Y62&gt;=7,"Bom","Regular"))</f>
        <v>Regular</v>
      </c>
      <c r="AA62" s="20"/>
    </row>
    <row r="64" spans="1:27" ht="12.75" x14ac:dyDescent="0.2">
      <c r="A64" s="6" t="s">
        <v>3</v>
      </c>
      <c r="B64" s="4">
        <v>42849</v>
      </c>
      <c r="C64" s="43" t="s">
        <v>4</v>
      </c>
      <c r="D64" s="44"/>
      <c r="E64" s="45" t="s">
        <v>5</v>
      </c>
      <c r="F64" s="44"/>
      <c r="G64" s="46" t="s">
        <v>7</v>
      </c>
      <c r="H64" s="44"/>
      <c r="I64" s="7" t="s">
        <v>10</v>
      </c>
      <c r="J64" s="7" t="s">
        <v>11</v>
      </c>
      <c r="K64" s="40" t="s">
        <v>12</v>
      </c>
      <c r="L64" s="41"/>
      <c r="M64" s="8" t="s">
        <v>13</v>
      </c>
      <c r="O64" s="6" t="s">
        <v>3</v>
      </c>
      <c r="P64" s="4">
        <v>42849</v>
      </c>
      <c r="Q64" s="43" t="s">
        <v>4</v>
      </c>
      <c r="R64" s="44"/>
      <c r="S64" s="45" t="s">
        <v>5</v>
      </c>
      <c r="T64" s="44"/>
      <c r="U64" s="46" t="s">
        <v>7</v>
      </c>
      <c r="V64" s="44"/>
      <c r="W64" s="7" t="s">
        <v>10</v>
      </c>
      <c r="X64" s="7" t="s">
        <v>11</v>
      </c>
      <c r="Y64" s="40" t="s">
        <v>12</v>
      </c>
      <c r="Z64" s="41"/>
      <c r="AA64" s="8" t="s">
        <v>13</v>
      </c>
    </row>
    <row r="65" spans="1:27" ht="12.75" x14ac:dyDescent="0.2">
      <c r="A65" s="3" t="s">
        <v>6</v>
      </c>
      <c r="B65" s="3" t="s">
        <v>78</v>
      </c>
      <c r="C65" s="10">
        <v>87</v>
      </c>
      <c r="D65" s="11">
        <f t="shared" ref="D65:D67" si="129">(C65/I65)</f>
        <v>0.41826923076923078</v>
      </c>
      <c r="E65" s="10">
        <v>66</v>
      </c>
      <c r="F65" s="11">
        <f t="shared" ref="F65:F67" si="130">E65/I65</f>
        <v>0.31730769230769229</v>
      </c>
      <c r="G65" s="10">
        <v>55</v>
      </c>
      <c r="H65" s="12">
        <f t="shared" ref="H65:H67" si="131">G65/I65</f>
        <v>0.26442307692307693</v>
      </c>
      <c r="I65" s="13">
        <f t="shared" ref="I65:I67" si="132">SUM(C65+E65+G65)</f>
        <v>208</v>
      </c>
      <c r="J65" s="14">
        <f t="shared" ref="J65:J67" si="133">((C65*10)+(E65*5)+(G65*1))/I65</f>
        <v>6.0336538461538458</v>
      </c>
      <c r="K65" s="15">
        <f>SUM(I65:I67)</f>
        <v>506</v>
      </c>
      <c r="L65" s="16">
        <f>K65/M65</f>
        <v>0.19604804339403331</v>
      </c>
      <c r="M65" s="17">
        <v>2581</v>
      </c>
      <c r="O65" s="3" t="s">
        <v>6</v>
      </c>
      <c r="P65" s="3" t="s">
        <v>47</v>
      </c>
      <c r="Q65" s="10">
        <v>201</v>
      </c>
      <c r="R65" s="11">
        <f t="shared" ref="R65:R67" si="134">(Q65/W65)</f>
        <v>0.46962616822429909</v>
      </c>
      <c r="S65" s="10">
        <v>63</v>
      </c>
      <c r="T65" s="11">
        <f t="shared" ref="T65:T67" si="135">S65/W65</f>
        <v>0.14719626168224298</v>
      </c>
      <c r="U65" s="10">
        <v>164</v>
      </c>
      <c r="V65" s="12">
        <f t="shared" ref="V65:V67" si="136">U65/W65</f>
        <v>0.38317757009345793</v>
      </c>
      <c r="W65" s="13">
        <f t="shared" ref="W65:W67" si="137">SUM(Q65+S65+U65)</f>
        <v>428</v>
      </c>
      <c r="X65" s="14">
        <f t="shared" ref="X65:X67" si="138">((Q65*10)+(S65*5)+(U65*1))/W65</f>
        <v>5.8154205607476639</v>
      </c>
      <c r="Y65" s="15">
        <f>SUM(W65:W67)</f>
        <v>849</v>
      </c>
      <c r="Z65" s="16">
        <f>Y65/AA65</f>
        <v>1.8993288590604027</v>
      </c>
      <c r="AA65" s="17">
        <v>447</v>
      </c>
    </row>
    <row r="66" spans="1:27" ht="12.75" x14ac:dyDescent="0.2">
      <c r="A66" s="3" t="s">
        <v>8</v>
      </c>
      <c r="B66" s="3" t="s">
        <v>31</v>
      </c>
      <c r="C66" s="10">
        <v>73</v>
      </c>
      <c r="D66" s="11">
        <f t="shared" si="129"/>
        <v>0.39037433155080214</v>
      </c>
      <c r="E66" s="10">
        <v>64</v>
      </c>
      <c r="F66" s="11">
        <f t="shared" si="130"/>
        <v>0.34224598930481281</v>
      </c>
      <c r="G66" s="10">
        <v>50</v>
      </c>
      <c r="H66" s="12">
        <f t="shared" si="131"/>
        <v>0.26737967914438504</v>
      </c>
      <c r="I66" s="13">
        <f t="shared" si="132"/>
        <v>187</v>
      </c>
      <c r="J66" s="14">
        <f t="shared" si="133"/>
        <v>5.882352941176471</v>
      </c>
      <c r="K66" s="42" t="s">
        <v>17</v>
      </c>
      <c r="L66" s="41"/>
      <c r="M66" s="41"/>
      <c r="O66" s="3" t="s">
        <v>8</v>
      </c>
      <c r="P66" s="3" t="s">
        <v>135</v>
      </c>
      <c r="Q66" s="10">
        <v>165</v>
      </c>
      <c r="R66" s="11">
        <f t="shared" si="134"/>
        <v>0.55183946488294311</v>
      </c>
      <c r="S66" s="10">
        <v>127</v>
      </c>
      <c r="T66" s="11">
        <f t="shared" si="135"/>
        <v>0.42474916387959866</v>
      </c>
      <c r="U66" s="10">
        <v>7</v>
      </c>
      <c r="V66" s="12">
        <f t="shared" si="136"/>
        <v>2.3411371237458192E-2</v>
      </c>
      <c r="W66" s="13">
        <f t="shared" si="137"/>
        <v>299</v>
      </c>
      <c r="X66" s="14">
        <f t="shared" si="138"/>
        <v>7.6655518394648832</v>
      </c>
      <c r="Y66" s="42" t="s">
        <v>17</v>
      </c>
      <c r="Z66" s="41"/>
      <c r="AA66" s="41"/>
    </row>
    <row r="67" spans="1:27" ht="12.75" x14ac:dyDescent="0.2">
      <c r="A67" s="3" t="s">
        <v>9</v>
      </c>
      <c r="B67" s="3" t="s">
        <v>81</v>
      </c>
      <c r="C67" s="10">
        <v>62</v>
      </c>
      <c r="D67" s="11">
        <f t="shared" si="129"/>
        <v>0.55855855855855852</v>
      </c>
      <c r="E67" s="10">
        <v>23</v>
      </c>
      <c r="F67" s="11">
        <f t="shared" si="130"/>
        <v>0.2072072072072072</v>
      </c>
      <c r="G67" s="10">
        <v>26</v>
      </c>
      <c r="H67" s="12">
        <f t="shared" si="131"/>
        <v>0.23423423423423423</v>
      </c>
      <c r="I67" s="13">
        <f t="shared" si="132"/>
        <v>111</v>
      </c>
      <c r="J67" s="14">
        <f t="shared" si="133"/>
        <v>6.8558558558558556</v>
      </c>
      <c r="K67" s="19">
        <f>(SUM(J65:J67)/3)</f>
        <v>6.2572875477287253</v>
      </c>
      <c r="L67" s="20" t="str">
        <f>IF(K67&lt;=3,"Ruim",IF(K67&gt;=7,"Bom","Regular"))</f>
        <v>Regular</v>
      </c>
      <c r="M67" s="20"/>
      <c r="O67" s="3" t="s">
        <v>9</v>
      </c>
      <c r="P67" s="3" t="s">
        <v>82</v>
      </c>
      <c r="Q67" s="10">
        <v>15</v>
      </c>
      <c r="R67" s="11">
        <f t="shared" si="134"/>
        <v>0.12295081967213115</v>
      </c>
      <c r="S67" s="10">
        <v>8</v>
      </c>
      <c r="T67" s="11">
        <f t="shared" si="135"/>
        <v>6.5573770491803282E-2</v>
      </c>
      <c r="U67" s="10">
        <v>99</v>
      </c>
      <c r="V67" s="12">
        <f t="shared" si="136"/>
        <v>0.81147540983606559</v>
      </c>
      <c r="W67" s="13">
        <f t="shared" si="137"/>
        <v>122</v>
      </c>
      <c r="X67" s="14">
        <f t="shared" si="138"/>
        <v>2.3688524590163933</v>
      </c>
      <c r="Y67" s="19">
        <f>(SUM(X65:X67)/3)</f>
        <v>5.2832749530763135</v>
      </c>
      <c r="Z67" s="20" t="str">
        <f>IF(Y67&lt;=3,"Ruim",IF(Y67&gt;=7,"Bom","Regular"))</f>
        <v>Regular</v>
      </c>
      <c r="AA67" s="20"/>
    </row>
    <row r="68" spans="1:27" ht="12.75" x14ac:dyDescent="0.2">
      <c r="A68" s="5"/>
      <c r="B68" s="5"/>
      <c r="C68" s="5"/>
      <c r="D68" s="5"/>
      <c r="E68" s="5"/>
      <c r="F68" s="5"/>
      <c r="G68" s="5"/>
    </row>
    <row r="69" spans="1:27" ht="12.75" x14ac:dyDescent="0.2">
      <c r="A69" s="6" t="s">
        <v>3</v>
      </c>
      <c r="B69" s="9">
        <v>42850</v>
      </c>
      <c r="C69" s="43" t="s">
        <v>4</v>
      </c>
      <c r="D69" s="44"/>
      <c r="E69" s="45" t="s">
        <v>5</v>
      </c>
      <c r="F69" s="44"/>
      <c r="G69" s="46" t="s">
        <v>7</v>
      </c>
      <c r="H69" s="44"/>
      <c r="I69" s="7" t="s">
        <v>10</v>
      </c>
      <c r="J69" s="7" t="s">
        <v>11</v>
      </c>
      <c r="K69" s="40" t="s">
        <v>12</v>
      </c>
      <c r="L69" s="41"/>
      <c r="M69" s="8" t="s">
        <v>13</v>
      </c>
      <c r="O69" s="6" t="s">
        <v>3</v>
      </c>
      <c r="P69" s="9">
        <v>42850</v>
      </c>
      <c r="Q69" s="43" t="s">
        <v>4</v>
      </c>
      <c r="R69" s="44"/>
      <c r="S69" s="45" t="s">
        <v>5</v>
      </c>
      <c r="T69" s="44"/>
      <c r="U69" s="46" t="s">
        <v>7</v>
      </c>
      <c r="V69" s="44"/>
      <c r="W69" s="7" t="s">
        <v>10</v>
      </c>
      <c r="X69" s="7" t="s">
        <v>11</v>
      </c>
      <c r="Y69" s="40" t="s">
        <v>12</v>
      </c>
      <c r="Z69" s="41"/>
      <c r="AA69" s="8" t="s">
        <v>13</v>
      </c>
    </row>
    <row r="70" spans="1:27" ht="12.75" x14ac:dyDescent="0.2">
      <c r="A70" s="3" t="s">
        <v>6</v>
      </c>
      <c r="B70" s="3" t="s">
        <v>85</v>
      </c>
      <c r="C70" s="10">
        <v>61</v>
      </c>
      <c r="D70" s="11">
        <f t="shared" ref="D70:D72" si="139">(C70/I70)</f>
        <v>0.24302788844621515</v>
      </c>
      <c r="E70" s="10">
        <v>85</v>
      </c>
      <c r="F70" s="11">
        <f t="shared" ref="F70:F72" si="140">E70/I70</f>
        <v>0.3386454183266932</v>
      </c>
      <c r="G70" s="10">
        <v>105</v>
      </c>
      <c r="H70" s="12">
        <f t="shared" ref="H70:H72" si="141">G70/I70</f>
        <v>0.41832669322709165</v>
      </c>
      <c r="I70" s="13">
        <f t="shared" ref="I70:I72" si="142">SUM(C70+E70+G70)</f>
        <v>251</v>
      </c>
      <c r="J70" s="14">
        <f t="shared" ref="J70:J72" si="143">((C70*10)+(E70*5)+(G70*1))/I70</f>
        <v>4.5418326693227096</v>
      </c>
      <c r="K70" s="15">
        <f>SUM(I70:I72)</f>
        <v>629</v>
      </c>
      <c r="L70" s="16">
        <f>K70/M70</f>
        <v>0.43680555555555556</v>
      </c>
      <c r="M70" s="17">
        <v>1440</v>
      </c>
      <c r="O70" s="3" t="s">
        <v>6</v>
      </c>
      <c r="P70" s="3" t="s">
        <v>145</v>
      </c>
      <c r="Q70" s="10">
        <v>136</v>
      </c>
      <c r="R70" s="11">
        <f t="shared" ref="R70:R72" si="144">(Q70/W70)</f>
        <v>0.52307692307692311</v>
      </c>
      <c r="S70" s="10">
        <v>51</v>
      </c>
      <c r="T70" s="11">
        <f t="shared" ref="T70:T72" si="145">S70/W70</f>
        <v>0.19615384615384615</v>
      </c>
      <c r="U70" s="10">
        <v>73</v>
      </c>
      <c r="V70" s="12">
        <f t="shared" ref="V70:V72" si="146">U70/W70</f>
        <v>0.28076923076923077</v>
      </c>
      <c r="W70" s="13">
        <f t="shared" ref="W70:W72" si="147">SUM(Q70+S70+U70)</f>
        <v>260</v>
      </c>
      <c r="X70" s="14">
        <f t="shared" ref="X70:X72" si="148">((Q70*10)+(S70*5)+(U70*1))/W70</f>
        <v>6.4923076923076923</v>
      </c>
      <c r="Y70" s="15">
        <f>SUM(W70:W72)</f>
        <v>891</v>
      </c>
      <c r="Z70" s="16">
        <f>Y70/AA70</f>
        <v>2.1163895486935869</v>
      </c>
      <c r="AA70" s="17">
        <v>421</v>
      </c>
    </row>
    <row r="71" spans="1:27" ht="12.75" x14ac:dyDescent="0.2">
      <c r="A71" s="3" t="s">
        <v>8</v>
      </c>
      <c r="B71" s="3" t="s">
        <v>67</v>
      </c>
      <c r="C71" s="10">
        <v>88</v>
      </c>
      <c r="D71" s="11">
        <f t="shared" si="139"/>
        <v>0.35199999999999998</v>
      </c>
      <c r="E71" s="10">
        <v>66</v>
      </c>
      <c r="F71" s="11">
        <f t="shared" si="140"/>
        <v>0.26400000000000001</v>
      </c>
      <c r="G71" s="10">
        <v>96</v>
      </c>
      <c r="H71" s="12">
        <f t="shared" si="141"/>
        <v>0.38400000000000001</v>
      </c>
      <c r="I71" s="13">
        <f t="shared" si="142"/>
        <v>250</v>
      </c>
      <c r="J71" s="14">
        <f t="shared" si="143"/>
        <v>5.2240000000000002</v>
      </c>
      <c r="K71" s="42" t="s">
        <v>17</v>
      </c>
      <c r="L71" s="41"/>
      <c r="M71" s="41"/>
      <c r="O71" s="3" t="s">
        <v>8</v>
      </c>
      <c r="P71" s="3" t="s">
        <v>62</v>
      </c>
      <c r="Q71" s="10">
        <v>211</v>
      </c>
      <c r="R71" s="11">
        <f t="shared" si="144"/>
        <v>0.43326488706365501</v>
      </c>
      <c r="S71" s="10">
        <v>190</v>
      </c>
      <c r="T71" s="11">
        <f t="shared" si="145"/>
        <v>0.39014373716632444</v>
      </c>
      <c r="U71" s="10">
        <v>86</v>
      </c>
      <c r="V71" s="12">
        <f t="shared" si="146"/>
        <v>0.17659137577002054</v>
      </c>
      <c r="W71" s="13">
        <f t="shared" si="147"/>
        <v>487</v>
      </c>
      <c r="X71" s="14">
        <f t="shared" si="148"/>
        <v>6.4599589322381927</v>
      </c>
      <c r="Y71" s="42" t="s">
        <v>17</v>
      </c>
      <c r="Z71" s="41"/>
      <c r="AA71" s="41"/>
    </row>
    <row r="72" spans="1:27" ht="12.75" x14ac:dyDescent="0.2">
      <c r="A72" s="3" t="s">
        <v>9</v>
      </c>
      <c r="B72" s="3" t="s">
        <v>115</v>
      </c>
      <c r="C72" s="10">
        <v>37</v>
      </c>
      <c r="D72" s="11">
        <f t="shared" si="139"/>
        <v>0.2890625</v>
      </c>
      <c r="E72" s="10">
        <v>20</v>
      </c>
      <c r="F72" s="11">
        <f t="shared" si="140"/>
        <v>0.15625</v>
      </c>
      <c r="G72" s="10">
        <v>71</v>
      </c>
      <c r="H72" s="12">
        <f t="shared" si="141"/>
        <v>0.5546875</v>
      </c>
      <c r="I72" s="13">
        <f t="shared" si="142"/>
        <v>128</v>
      </c>
      <c r="J72" s="14">
        <f t="shared" si="143"/>
        <v>4.2265625</v>
      </c>
      <c r="K72" s="19">
        <f>(SUM(J70:J72)/3)</f>
        <v>4.6641317231075696</v>
      </c>
      <c r="L72" s="20" t="str">
        <f>IF(K72&lt;=3,"Ruim",IF(K72&gt;=7,"Bom","Regular"))</f>
        <v>Regular</v>
      </c>
      <c r="M72" s="20"/>
      <c r="O72" s="3" t="s">
        <v>9</v>
      </c>
      <c r="P72" s="3" t="s">
        <v>91</v>
      </c>
      <c r="Q72" s="10">
        <v>17</v>
      </c>
      <c r="R72" s="11">
        <f t="shared" si="144"/>
        <v>0.11805555555555555</v>
      </c>
      <c r="S72" s="10">
        <v>52</v>
      </c>
      <c r="T72" s="11">
        <f t="shared" si="145"/>
        <v>0.3611111111111111</v>
      </c>
      <c r="U72" s="10">
        <v>75</v>
      </c>
      <c r="V72" s="12">
        <f t="shared" si="146"/>
        <v>0.52083333333333337</v>
      </c>
      <c r="W72" s="13">
        <f t="shared" si="147"/>
        <v>144</v>
      </c>
      <c r="X72" s="14">
        <f t="shared" si="148"/>
        <v>3.5069444444444446</v>
      </c>
      <c r="Y72" s="19">
        <f>(SUM(X70:X72)/3)</f>
        <v>5.4864036896634429</v>
      </c>
      <c r="Z72" s="20" t="str">
        <f>IF(Y72&lt;=3,"Ruim",IF(Y72&gt;=7,"Bom","Regular"))</f>
        <v>Regular</v>
      </c>
      <c r="AA72" s="20"/>
    </row>
    <row r="73" spans="1:27" ht="12.75" x14ac:dyDescent="0.2">
      <c r="A73" s="5"/>
      <c r="B73" s="5"/>
      <c r="C73" s="5"/>
      <c r="D73" s="5"/>
      <c r="E73" s="5"/>
      <c r="F73" s="5"/>
      <c r="G73" s="5"/>
    </row>
    <row r="74" spans="1:27" ht="12.75" x14ac:dyDescent="0.2">
      <c r="A74" s="6" t="s">
        <v>3</v>
      </c>
      <c r="B74" s="9">
        <v>42851</v>
      </c>
      <c r="C74" s="43" t="s">
        <v>4</v>
      </c>
      <c r="D74" s="44"/>
      <c r="E74" s="45" t="s">
        <v>5</v>
      </c>
      <c r="F74" s="44"/>
      <c r="G74" s="46" t="s">
        <v>7</v>
      </c>
      <c r="H74" s="44"/>
      <c r="I74" s="7" t="s">
        <v>10</v>
      </c>
      <c r="J74" s="7" t="s">
        <v>11</v>
      </c>
      <c r="K74" s="40" t="s">
        <v>12</v>
      </c>
      <c r="L74" s="41"/>
      <c r="M74" s="8" t="s">
        <v>13</v>
      </c>
      <c r="O74" s="6" t="s">
        <v>3</v>
      </c>
      <c r="P74" s="9">
        <v>42851</v>
      </c>
      <c r="Q74" s="43" t="s">
        <v>4</v>
      </c>
      <c r="R74" s="44"/>
      <c r="S74" s="45" t="s">
        <v>5</v>
      </c>
      <c r="T74" s="44"/>
      <c r="U74" s="46" t="s">
        <v>7</v>
      </c>
      <c r="V74" s="44"/>
      <c r="W74" s="7" t="s">
        <v>10</v>
      </c>
      <c r="X74" s="7" t="s">
        <v>11</v>
      </c>
      <c r="Y74" s="40" t="s">
        <v>12</v>
      </c>
      <c r="Z74" s="41"/>
      <c r="AA74" s="8" t="s">
        <v>13</v>
      </c>
    </row>
    <row r="75" spans="1:27" ht="12.75" x14ac:dyDescent="0.2">
      <c r="A75" s="3" t="s">
        <v>6</v>
      </c>
      <c r="B75" s="3" t="s">
        <v>61</v>
      </c>
      <c r="C75" s="10">
        <v>156</v>
      </c>
      <c r="D75" s="11">
        <f t="shared" ref="D75:D77" si="149">(C75/I75)</f>
        <v>0.624</v>
      </c>
      <c r="E75" s="10">
        <v>74</v>
      </c>
      <c r="F75" s="11">
        <f t="shared" ref="F75:F77" si="150">E75/I75</f>
        <v>0.29599999999999999</v>
      </c>
      <c r="G75" s="10">
        <v>20</v>
      </c>
      <c r="H75" s="12">
        <f t="shared" ref="H75:H77" si="151">G75/I75</f>
        <v>0.08</v>
      </c>
      <c r="I75" s="13">
        <f t="shared" ref="I75:I77" si="152">SUM(C75+E75+G75)</f>
        <v>250</v>
      </c>
      <c r="J75" s="14">
        <f t="shared" ref="J75:J77" si="153">((C75*10)+(E75*5)+(G75*1))/I75</f>
        <v>7.8</v>
      </c>
      <c r="K75" s="15">
        <f>SUM(I75:I77)</f>
        <v>449</v>
      </c>
      <c r="L75" s="16">
        <f>K75/M75</f>
        <v>0.32630813953488375</v>
      </c>
      <c r="M75" s="17">
        <v>1376</v>
      </c>
      <c r="O75" s="3" t="s">
        <v>6</v>
      </c>
      <c r="P75" s="3" t="s">
        <v>32</v>
      </c>
      <c r="Q75" s="10">
        <v>111</v>
      </c>
      <c r="R75" s="11">
        <f t="shared" ref="R75:R77" si="154">(Q75/W75)</f>
        <v>0.41263940520446096</v>
      </c>
      <c r="S75" s="10">
        <v>80</v>
      </c>
      <c r="T75" s="11">
        <f t="shared" ref="T75:T77" si="155">S75/W75</f>
        <v>0.29739776951672864</v>
      </c>
      <c r="U75" s="10">
        <v>78</v>
      </c>
      <c r="V75" s="12">
        <f t="shared" ref="V75:V77" si="156">U75/W75</f>
        <v>0.2899628252788104</v>
      </c>
      <c r="W75" s="13">
        <f t="shared" ref="W75:W77" si="157">SUM(Q75+S75+U75)</f>
        <v>269</v>
      </c>
      <c r="X75" s="14">
        <f t="shared" ref="X75:X77" si="158">((Q75*10)+(S75*5)+(U75*1))/W75</f>
        <v>5.9033457249070631</v>
      </c>
      <c r="Y75" s="15">
        <f>SUM(W75:W77)</f>
        <v>704</v>
      </c>
      <c r="Z75" s="16">
        <f>Y75/AA75</f>
        <v>1.9234972677595628</v>
      </c>
      <c r="AA75" s="17">
        <v>366</v>
      </c>
    </row>
    <row r="76" spans="1:27" ht="12.75" x14ac:dyDescent="0.2">
      <c r="A76" s="3" t="s">
        <v>8</v>
      </c>
      <c r="B76" s="3" t="s">
        <v>24</v>
      </c>
      <c r="C76" s="10">
        <v>45</v>
      </c>
      <c r="D76" s="11">
        <f t="shared" si="149"/>
        <v>0.37190082644628097</v>
      </c>
      <c r="E76" s="10">
        <v>56</v>
      </c>
      <c r="F76" s="11">
        <f t="shared" si="150"/>
        <v>0.46280991735537191</v>
      </c>
      <c r="G76" s="10">
        <v>20</v>
      </c>
      <c r="H76" s="12">
        <f t="shared" si="151"/>
        <v>0.16528925619834711</v>
      </c>
      <c r="I76" s="13">
        <f t="shared" si="152"/>
        <v>121</v>
      </c>
      <c r="J76" s="14">
        <f t="shared" si="153"/>
        <v>6.1983471074380168</v>
      </c>
      <c r="K76" s="42" t="s">
        <v>17</v>
      </c>
      <c r="L76" s="41"/>
      <c r="M76" s="41"/>
      <c r="O76" s="3" t="s">
        <v>8</v>
      </c>
      <c r="P76" s="18" t="s">
        <v>33</v>
      </c>
      <c r="Q76" s="10">
        <v>135</v>
      </c>
      <c r="R76" s="11">
        <f t="shared" si="154"/>
        <v>0.42993630573248409</v>
      </c>
      <c r="S76" s="10">
        <v>104</v>
      </c>
      <c r="T76" s="11">
        <f t="shared" si="155"/>
        <v>0.33121019108280253</v>
      </c>
      <c r="U76" s="10">
        <v>75</v>
      </c>
      <c r="V76" s="12">
        <f t="shared" si="156"/>
        <v>0.23885350318471338</v>
      </c>
      <c r="W76" s="13">
        <f t="shared" si="157"/>
        <v>314</v>
      </c>
      <c r="X76" s="14">
        <f t="shared" si="158"/>
        <v>6.1942675159235669</v>
      </c>
      <c r="Y76" s="42" t="s">
        <v>17</v>
      </c>
      <c r="Z76" s="41"/>
      <c r="AA76" s="41"/>
    </row>
    <row r="77" spans="1:27" ht="12.75" x14ac:dyDescent="0.2">
      <c r="A77" s="3" t="s">
        <v>9</v>
      </c>
      <c r="B77" s="3" t="s">
        <v>26</v>
      </c>
      <c r="C77" s="10">
        <v>61</v>
      </c>
      <c r="D77" s="11">
        <f t="shared" si="149"/>
        <v>0.78205128205128205</v>
      </c>
      <c r="E77" s="10">
        <v>14</v>
      </c>
      <c r="F77" s="11">
        <f t="shared" si="150"/>
        <v>0.17948717948717949</v>
      </c>
      <c r="G77" s="10">
        <v>3</v>
      </c>
      <c r="H77" s="12">
        <f t="shared" si="151"/>
        <v>3.8461538461538464E-2</v>
      </c>
      <c r="I77" s="13">
        <f t="shared" si="152"/>
        <v>78</v>
      </c>
      <c r="J77" s="14">
        <f t="shared" si="153"/>
        <v>8.7564102564102573</v>
      </c>
      <c r="K77" s="19">
        <f>(SUM(J75:J77)/3)</f>
        <v>7.5849191212827582</v>
      </c>
      <c r="L77" s="20" t="str">
        <f>IF(K77&lt;=3,"Ruim",IF(K77&gt;=7,"Bom","Regular"))</f>
        <v>Bom</v>
      </c>
      <c r="M77" s="20"/>
      <c r="O77" s="3" t="s">
        <v>9</v>
      </c>
      <c r="P77" s="18" t="s">
        <v>99</v>
      </c>
      <c r="Q77" s="10">
        <v>30</v>
      </c>
      <c r="R77" s="11">
        <f t="shared" si="154"/>
        <v>0.24793388429752067</v>
      </c>
      <c r="S77" s="10">
        <v>20</v>
      </c>
      <c r="T77" s="11">
        <f t="shared" si="155"/>
        <v>0.16528925619834711</v>
      </c>
      <c r="U77" s="10">
        <v>71</v>
      </c>
      <c r="V77" s="12">
        <f t="shared" si="156"/>
        <v>0.58677685950413228</v>
      </c>
      <c r="W77" s="13">
        <f t="shared" si="157"/>
        <v>121</v>
      </c>
      <c r="X77" s="14">
        <f t="shared" si="158"/>
        <v>3.8925619834710745</v>
      </c>
      <c r="Y77" s="19">
        <f>(SUM(X75:X77)/3)</f>
        <v>5.3300584081005677</v>
      </c>
      <c r="Z77" s="20" t="str">
        <f>IF(Y77&lt;=3,"Ruim",IF(Y77&gt;=7,"Bom","Regular"))</f>
        <v>Regular</v>
      </c>
      <c r="AA77" s="20"/>
    </row>
    <row r="79" spans="1:27" ht="12.75" x14ac:dyDescent="0.2">
      <c r="A79" s="6" t="s">
        <v>3</v>
      </c>
      <c r="B79" s="9">
        <v>42852</v>
      </c>
      <c r="C79" s="43" t="s">
        <v>4</v>
      </c>
      <c r="D79" s="44"/>
      <c r="E79" s="45" t="s">
        <v>5</v>
      </c>
      <c r="F79" s="44"/>
      <c r="G79" s="46" t="s">
        <v>7</v>
      </c>
      <c r="H79" s="44"/>
      <c r="I79" s="7" t="s">
        <v>10</v>
      </c>
      <c r="J79" s="7" t="s">
        <v>11</v>
      </c>
      <c r="K79" s="40" t="s">
        <v>12</v>
      </c>
      <c r="L79" s="41"/>
      <c r="M79" s="8" t="s">
        <v>13</v>
      </c>
      <c r="O79" s="6" t="s">
        <v>3</v>
      </c>
      <c r="P79" s="9">
        <v>42852</v>
      </c>
      <c r="Q79" s="43" t="s">
        <v>4</v>
      </c>
      <c r="R79" s="44"/>
      <c r="S79" s="45" t="s">
        <v>5</v>
      </c>
      <c r="T79" s="44"/>
      <c r="U79" s="46" t="s">
        <v>7</v>
      </c>
      <c r="V79" s="44"/>
      <c r="W79" s="7" t="s">
        <v>10</v>
      </c>
      <c r="X79" s="7" t="s">
        <v>11</v>
      </c>
      <c r="Y79" s="40" t="s">
        <v>12</v>
      </c>
      <c r="Z79" s="41"/>
      <c r="AA79" s="8" t="s">
        <v>13</v>
      </c>
    </row>
    <row r="80" spans="1:27" ht="12.75" x14ac:dyDescent="0.2">
      <c r="A80" s="3" t="s">
        <v>6</v>
      </c>
      <c r="B80" s="3" t="s">
        <v>101</v>
      </c>
      <c r="C80" s="10">
        <v>60</v>
      </c>
      <c r="D80" s="11">
        <f t="shared" ref="D80:D82" si="159">(C80/I80)</f>
        <v>0.40540540540540543</v>
      </c>
      <c r="E80" s="10">
        <v>63</v>
      </c>
      <c r="F80" s="11">
        <f t="shared" ref="F80:F82" si="160">E80/I80</f>
        <v>0.42567567567567566</v>
      </c>
      <c r="G80" s="10">
        <v>25</v>
      </c>
      <c r="H80" s="12">
        <f t="shared" ref="H80:H82" si="161">G80/I80</f>
        <v>0.16891891891891891</v>
      </c>
      <c r="I80" s="13">
        <f t="shared" ref="I80:I82" si="162">SUM(C80+E80+G80)</f>
        <v>148</v>
      </c>
      <c r="J80" s="14">
        <f t="shared" ref="J80:J82" si="163">((C80*10)+(E80*5)+(G80*1))/I80</f>
        <v>6.3513513513513518</v>
      </c>
      <c r="K80" s="15">
        <f t="shared" ref="K80:L80" si="164">SUM(I80:I82)</f>
        <v>542</v>
      </c>
      <c r="L80" s="14">
        <f t="shared" si="164"/>
        <v>19.837418009483045</v>
      </c>
      <c r="M80" s="17">
        <v>1190</v>
      </c>
      <c r="O80" s="3" t="s">
        <v>6</v>
      </c>
      <c r="P80" s="3" t="s">
        <v>39</v>
      </c>
      <c r="Q80" s="10">
        <v>281</v>
      </c>
      <c r="R80" s="12">
        <f>(Q80/W80)</f>
        <v>0.6056034482758621</v>
      </c>
      <c r="S80" s="10">
        <v>67</v>
      </c>
      <c r="T80" s="11">
        <f t="shared" ref="T80:T82" si="165">S80/W80</f>
        <v>0.14439655172413793</v>
      </c>
      <c r="U80" s="10">
        <v>116</v>
      </c>
      <c r="V80" s="12">
        <f t="shared" ref="V80:V82" si="166">U80/W80</f>
        <v>0.25</v>
      </c>
      <c r="W80" s="13">
        <f t="shared" ref="W80:W82" si="167">SUM(Q80+S80+U80)</f>
        <v>464</v>
      </c>
      <c r="X80" s="14">
        <f t="shared" ref="X80:X82" si="168">((Q80*10)+(S80*5)+(U80*1))/W80</f>
        <v>7.0280172413793105</v>
      </c>
      <c r="Y80" s="15">
        <f t="shared" ref="Y80:Z80" si="169">SUM(W80:W82)</f>
        <v>604</v>
      </c>
      <c r="Z80" s="14">
        <f t="shared" si="169"/>
        <v>20.18090268496243</v>
      </c>
      <c r="AA80" s="17">
        <v>371</v>
      </c>
    </row>
    <row r="81" spans="1:27" ht="12.75" x14ac:dyDescent="0.2">
      <c r="A81" s="3" t="s">
        <v>8</v>
      </c>
      <c r="B81" s="3" t="s">
        <v>104</v>
      </c>
      <c r="C81" s="10">
        <v>145</v>
      </c>
      <c r="D81" s="11">
        <f t="shared" si="159"/>
        <v>0.45171339563862928</v>
      </c>
      <c r="E81" s="10">
        <v>125</v>
      </c>
      <c r="F81" s="11">
        <f t="shared" si="160"/>
        <v>0.38940809968847351</v>
      </c>
      <c r="G81" s="10">
        <v>51</v>
      </c>
      <c r="H81" s="12">
        <f t="shared" si="161"/>
        <v>0.15887850467289719</v>
      </c>
      <c r="I81" s="13">
        <f t="shared" si="162"/>
        <v>321</v>
      </c>
      <c r="J81" s="14">
        <f t="shared" si="163"/>
        <v>6.6230529595015577</v>
      </c>
      <c r="K81" s="42" t="s">
        <v>17</v>
      </c>
      <c r="L81" s="41"/>
      <c r="M81" s="41"/>
      <c r="O81" s="3" t="s">
        <v>8</v>
      </c>
      <c r="P81" s="3" t="s">
        <v>136</v>
      </c>
      <c r="Q81" s="10">
        <v>53</v>
      </c>
      <c r="R81" s="12">
        <f t="shared" ref="R81:R82" si="170">Q81/W81</f>
        <v>0.61627906976744184</v>
      </c>
      <c r="S81" s="10">
        <v>21</v>
      </c>
      <c r="T81" s="11">
        <f t="shared" si="165"/>
        <v>0.2441860465116279</v>
      </c>
      <c r="U81" s="10">
        <v>12</v>
      </c>
      <c r="V81" s="12">
        <f t="shared" si="166"/>
        <v>0.13953488372093023</v>
      </c>
      <c r="W81" s="13">
        <f t="shared" si="167"/>
        <v>86</v>
      </c>
      <c r="X81" s="14">
        <f t="shared" si="168"/>
        <v>7.5232558139534884</v>
      </c>
      <c r="Y81" s="42" t="s">
        <v>17</v>
      </c>
      <c r="Z81" s="41"/>
      <c r="AA81" s="41"/>
    </row>
    <row r="82" spans="1:27" ht="12.75" x14ac:dyDescent="0.2">
      <c r="A82" s="3" t="s">
        <v>9</v>
      </c>
      <c r="B82" s="3" t="s">
        <v>105</v>
      </c>
      <c r="C82" s="10">
        <v>40</v>
      </c>
      <c r="D82" s="11">
        <f t="shared" si="159"/>
        <v>0.54794520547945202</v>
      </c>
      <c r="E82" s="10">
        <v>17</v>
      </c>
      <c r="F82" s="11">
        <f t="shared" si="160"/>
        <v>0.23287671232876711</v>
      </c>
      <c r="G82" s="10">
        <v>16</v>
      </c>
      <c r="H82" s="12">
        <f t="shared" si="161"/>
        <v>0.21917808219178081</v>
      </c>
      <c r="I82" s="13">
        <f t="shared" si="162"/>
        <v>73</v>
      </c>
      <c r="J82" s="14">
        <f t="shared" si="163"/>
        <v>6.8630136986301373</v>
      </c>
      <c r="K82" s="19">
        <f>(SUM(J80:J82)/3)</f>
        <v>6.6124726698276817</v>
      </c>
      <c r="L82" s="20" t="str">
        <f>IF(K82&lt;=3,"Ruim",IF(K82&gt;=7,"Bom","Regular"))</f>
        <v>Regular</v>
      </c>
      <c r="M82" s="20"/>
      <c r="O82" s="3" t="s">
        <v>9</v>
      </c>
      <c r="P82" s="3" t="s">
        <v>106</v>
      </c>
      <c r="Q82" s="10">
        <v>22</v>
      </c>
      <c r="R82" s="12">
        <f t="shared" si="170"/>
        <v>0.40740740740740738</v>
      </c>
      <c r="S82" s="10">
        <v>13</v>
      </c>
      <c r="T82" s="11">
        <f t="shared" si="165"/>
        <v>0.24074074074074073</v>
      </c>
      <c r="U82" s="10">
        <v>19</v>
      </c>
      <c r="V82" s="12">
        <f t="shared" si="166"/>
        <v>0.35185185185185186</v>
      </c>
      <c r="W82" s="13">
        <f t="shared" si="167"/>
        <v>54</v>
      </c>
      <c r="X82" s="14">
        <f t="shared" si="168"/>
        <v>5.6296296296296298</v>
      </c>
      <c r="Y82" s="19">
        <f>(SUM(X80:X82)/3)</f>
        <v>6.7269675616541429</v>
      </c>
      <c r="Z82" s="20" t="str">
        <f>IF(Y82&lt;=3,"Ruim",IF(Y82&gt;=7,"Bom","Regular"))</f>
        <v>Regular</v>
      </c>
      <c r="AA82" s="20"/>
    </row>
    <row r="84" spans="1:27" ht="12.75" x14ac:dyDescent="0.2">
      <c r="A84" s="6" t="s">
        <v>3</v>
      </c>
      <c r="B84" s="9">
        <v>42853</v>
      </c>
      <c r="C84" s="43" t="s">
        <v>4</v>
      </c>
      <c r="D84" s="44"/>
      <c r="E84" s="45" t="s">
        <v>5</v>
      </c>
      <c r="F84" s="44"/>
      <c r="G84" s="46" t="s">
        <v>7</v>
      </c>
      <c r="H84" s="44"/>
      <c r="I84" s="7" t="s">
        <v>10</v>
      </c>
      <c r="J84" s="7" t="s">
        <v>11</v>
      </c>
      <c r="K84" s="40" t="s">
        <v>12</v>
      </c>
      <c r="L84" s="41"/>
      <c r="M84" s="8" t="s">
        <v>13</v>
      </c>
      <c r="O84" s="6" t="s">
        <v>3</v>
      </c>
      <c r="P84" s="9">
        <v>42853</v>
      </c>
      <c r="Q84" s="43" t="s">
        <v>4</v>
      </c>
      <c r="R84" s="44"/>
      <c r="S84" s="45" t="s">
        <v>5</v>
      </c>
      <c r="T84" s="44"/>
      <c r="U84" s="46" t="s">
        <v>7</v>
      </c>
      <c r="V84" s="44"/>
      <c r="W84" s="7" t="s">
        <v>10</v>
      </c>
      <c r="X84" s="7" t="s">
        <v>11</v>
      </c>
      <c r="Y84" s="40" t="s">
        <v>12</v>
      </c>
      <c r="Z84" s="41"/>
      <c r="AA84" s="8" t="s">
        <v>13</v>
      </c>
    </row>
    <row r="85" spans="1:27" ht="12.75" x14ac:dyDescent="0.2">
      <c r="A85" s="3" t="s">
        <v>6</v>
      </c>
      <c r="B85" s="3" t="s">
        <v>100</v>
      </c>
      <c r="C85" s="10">
        <v>5</v>
      </c>
      <c r="D85" s="11">
        <f t="shared" ref="D85:D87" si="171">(C85/I85)</f>
        <v>0.17857142857142858</v>
      </c>
      <c r="E85" s="10">
        <v>10</v>
      </c>
      <c r="F85" s="11">
        <f t="shared" ref="F85:F87" si="172">E85/I85</f>
        <v>0.35714285714285715</v>
      </c>
      <c r="G85" s="10">
        <v>13</v>
      </c>
      <c r="H85" s="12">
        <f t="shared" ref="H85:H87" si="173">G85/I85</f>
        <v>0.4642857142857143</v>
      </c>
      <c r="I85" s="13">
        <f t="shared" ref="I85:I87" si="174">SUM(C85+E85+G85)</f>
        <v>28</v>
      </c>
      <c r="J85" s="14">
        <f t="shared" ref="J85:J87" si="175">((C85*10)+(E85*5)+(G85*1))/I85</f>
        <v>4.0357142857142856</v>
      </c>
      <c r="K85" s="15">
        <f>SUM(I85:I87)</f>
        <v>63</v>
      </c>
      <c r="L85" s="16">
        <f>K85/M85</f>
        <v>6.6385669125395147E-2</v>
      </c>
      <c r="M85" s="17">
        <v>949</v>
      </c>
      <c r="O85" s="3" t="s">
        <v>6</v>
      </c>
      <c r="P85" s="3" t="s">
        <v>38</v>
      </c>
      <c r="Q85" s="10">
        <v>187</v>
      </c>
      <c r="R85" s="11">
        <f t="shared" ref="R85:R87" si="176">(Q85/W85)</f>
        <v>0.7137404580152672</v>
      </c>
      <c r="S85" s="10">
        <v>49</v>
      </c>
      <c r="T85" s="11">
        <f t="shared" ref="T85:T87" si="177">S85/W85</f>
        <v>0.18702290076335878</v>
      </c>
      <c r="U85" s="10">
        <v>26</v>
      </c>
      <c r="V85" s="12">
        <f t="shared" ref="V85:V87" si="178">U85/W85</f>
        <v>9.9236641221374045E-2</v>
      </c>
      <c r="W85" s="13">
        <f t="shared" ref="W85:W87" si="179">SUM(Q85+S85+U85)</f>
        <v>262</v>
      </c>
      <c r="X85" s="14">
        <f t="shared" ref="X85:X87" si="180">((Q85*10)+(S85*5)+(U85*1))/W85</f>
        <v>8.1717557251908399</v>
      </c>
      <c r="Y85" s="15">
        <f>SUM(W85:W87)</f>
        <v>568</v>
      </c>
      <c r="Z85" s="16">
        <f>Y85/AA85</f>
        <v>2.3278688524590163</v>
      </c>
      <c r="AA85" s="17">
        <v>244</v>
      </c>
    </row>
    <row r="86" spans="1:27" ht="12.75" x14ac:dyDescent="0.2">
      <c r="A86" s="3" t="s">
        <v>8</v>
      </c>
      <c r="B86" s="3" t="s">
        <v>102</v>
      </c>
      <c r="C86" s="10">
        <v>10</v>
      </c>
      <c r="D86" s="11">
        <f t="shared" si="171"/>
        <v>0.3125</v>
      </c>
      <c r="E86" s="10">
        <v>14</v>
      </c>
      <c r="F86" s="11">
        <f t="shared" si="172"/>
        <v>0.4375</v>
      </c>
      <c r="G86" s="10">
        <v>8</v>
      </c>
      <c r="H86" s="12">
        <f t="shared" si="173"/>
        <v>0.25</v>
      </c>
      <c r="I86" s="13">
        <f t="shared" si="174"/>
        <v>32</v>
      </c>
      <c r="J86" s="14">
        <f t="shared" si="175"/>
        <v>5.5625</v>
      </c>
      <c r="K86" s="42" t="s">
        <v>17</v>
      </c>
      <c r="L86" s="41"/>
      <c r="M86" s="41"/>
      <c r="O86" s="3" t="s">
        <v>8</v>
      </c>
      <c r="P86" s="3" t="s">
        <v>68</v>
      </c>
      <c r="Q86" s="10">
        <v>110</v>
      </c>
      <c r="R86" s="11">
        <f t="shared" si="176"/>
        <v>0.40441176470588236</v>
      </c>
      <c r="S86" s="10">
        <v>90</v>
      </c>
      <c r="T86" s="11">
        <f t="shared" si="177"/>
        <v>0.33088235294117646</v>
      </c>
      <c r="U86" s="10">
        <v>72</v>
      </c>
      <c r="V86" s="12">
        <f t="shared" si="178"/>
        <v>0.26470588235294118</v>
      </c>
      <c r="W86" s="13">
        <f t="shared" si="179"/>
        <v>272</v>
      </c>
      <c r="X86" s="14">
        <f t="shared" si="180"/>
        <v>5.9632352941176467</v>
      </c>
      <c r="Y86" s="42" t="s">
        <v>17</v>
      </c>
      <c r="Z86" s="41"/>
      <c r="AA86" s="41"/>
    </row>
    <row r="87" spans="1:27" ht="12.75" x14ac:dyDescent="0.2">
      <c r="A87" s="3" t="s">
        <v>9</v>
      </c>
      <c r="B87" s="3" t="s">
        <v>146</v>
      </c>
      <c r="C87" s="10">
        <v>0</v>
      </c>
      <c r="D87" s="11">
        <f t="shared" si="171"/>
        <v>0</v>
      </c>
      <c r="E87" s="10">
        <v>2</v>
      </c>
      <c r="F87" s="11">
        <f t="shared" si="172"/>
        <v>0.66666666666666663</v>
      </c>
      <c r="G87" s="10">
        <v>1</v>
      </c>
      <c r="H87" s="12">
        <f t="shared" si="173"/>
        <v>0.33333333333333331</v>
      </c>
      <c r="I87" s="13">
        <f t="shared" si="174"/>
        <v>3</v>
      </c>
      <c r="J87" s="14">
        <f t="shared" si="175"/>
        <v>3.6666666666666665</v>
      </c>
      <c r="K87" s="19">
        <f>(SUM(J85:J87)/3)</f>
        <v>4.4216269841269833</v>
      </c>
      <c r="L87" s="20" t="str">
        <f>IF(K87&lt;=3,"Ruim",IF(K87&gt;=7,"Bom","Regular"))</f>
        <v>Regular</v>
      </c>
      <c r="M87" s="20"/>
      <c r="O87" s="3" t="s">
        <v>9</v>
      </c>
      <c r="P87" s="3" t="s">
        <v>140</v>
      </c>
      <c r="Q87" s="10">
        <v>7</v>
      </c>
      <c r="R87" s="11">
        <f t="shared" si="176"/>
        <v>0.20588235294117646</v>
      </c>
      <c r="S87" s="10">
        <v>6</v>
      </c>
      <c r="T87" s="11">
        <f t="shared" si="177"/>
        <v>0.17647058823529413</v>
      </c>
      <c r="U87" s="10">
        <v>21</v>
      </c>
      <c r="V87" s="12">
        <f t="shared" si="178"/>
        <v>0.61764705882352944</v>
      </c>
      <c r="W87" s="13">
        <f t="shared" si="179"/>
        <v>34</v>
      </c>
      <c r="X87" s="14">
        <f t="shared" si="180"/>
        <v>3.5588235294117645</v>
      </c>
      <c r="Y87" s="19">
        <f>(SUM(X85:X87)/3)</f>
        <v>5.8979381829067501</v>
      </c>
      <c r="Z87" s="20" t="str">
        <f>IF(Y87&lt;=3,"Ruim",IF(Y87&gt;=7,"Bom","Regular"))</f>
        <v>Regular</v>
      </c>
      <c r="AA87" s="20"/>
    </row>
  </sheetData>
  <mergeCells count="173">
    <mergeCell ref="C24:D24"/>
    <mergeCell ref="C14:D14"/>
    <mergeCell ref="E14:F14"/>
    <mergeCell ref="E29:F29"/>
    <mergeCell ref="G29:H29"/>
    <mergeCell ref="E24:F24"/>
    <mergeCell ref="C39:D39"/>
    <mergeCell ref="G39:H39"/>
    <mergeCell ref="C29:D29"/>
    <mergeCell ref="C34:D34"/>
    <mergeCell ref="E34:F34"/>
    <mergeCell ref="G34:H34"/>
    <mergeCell ref="Y4:Z4"/>
    <mergeCell ref="Y6:AA6"/>
    <mergeCell ref="S4:T4"/>
    <mergeCell ref="U4:V4"/>
    <mergeCell ref="Y9:Z9"/>
    <mergeCell ref="U14:V14"/>
    <mergeCell ref="K24:L24"/>
    <mergeCell ref="G24:H24"/>
    <mergeCell ref="K26:M26"/>
    <mergeCell ref="K21:M21"/>
    <mergeCell ref="K19:L19"/>
    <mergeCell ref="K11:M11"/>
    <mergeCell ref="K14:L14"/>
    <mergeCell ref="K16:M16"/>
    <mergeCell ref="G19:H19"/>
    <mergeCell ref="Y24:Z24"/>
    <mergeCell ref="U24:V24"/>
    <mergeCell ref="Q19:R19"/>
    <mergeCell ref="Q14:R14"/>
    <mergeCell ref="U79:V79"/>
    <mergeCell ref="S34:T34"/>
    <mergeCell ref="S39:T39"/>
    <mergeCell ref="S29:T29"/>
    <mergeCell ref="Q29:R29"/>
    <mergeCell ref="Q39:R39"/>
    <mergeCell ref="S44:T44"/>
    <mergeCell ref="Q44:R44"/>
    <mergeCell ref="S14:T14"/>
    <mergeCell ref="S19:T19"/>
    <mergeCell ref="U19:V19"/>
    <mergeCell ref="Y86:AA86"/>
    <mergeCell ref="Y71:AA71"/>
    <mergeCell ref="Y81:AA81"/>
    <mergeCell ref="K69:L69"/>
    <mergeCell ref="K61:M61"/>
    <mergeCell ref="K64:L64"/>
    <mergeCell ref="K79:L79"/>
    <mergeCell ref="C79:D79"/>
    <mergeCell ref="E79:F79"/>
    <mergeCell ref="G79:H79"/>
    <mergeCell ref="E84:F84"/>
    <mergeCell ref="G84:H84"/>
    <mergeCell ref="K71:M71"/>
    <mergeCell ref="K84:L84"/>
    <mergeCell ref="K74:L74"/>
    <mergeCell ref="K76:M76"/>
    <mergeCell ref="K86:M86"/>
    <mergeCell ref="K81:M81"/>
    <mergeCell ref="C84:D84"/>
    <mergeCell ref="S84:T84"/>
    <mergeCell ref="U84:V84"/>
    <mergeCell ref="Q84:R84"/>
    <mergeCell ref="Q79:R79"/>
    <mergeCell ref="S79:T79"/>
    <mergeCell ref="Y76:AA76"/>
    <mergeCell ref="Y74:Z74"/>
    <mergeCell ref="Y84:Z84"/>
    <mergeCell ref="Y79:Z79"/>
    <mergeCell ref="Y51:AA51"/>
    <mergeCell ref="Y61:AA61"/>
    <mergeCell ref="Y56:AA56"/>
    <mergeCell ref="Y64:Z64"/>
    <mergeCell ref="Y69:Z69"/>
    <mergeCell ref="Y26:AA26"/>
    <mergeCell ref="Y19:Z19"/>
    <mergeCell ref="Y21:AA21"/>
    <mergeCell ref="Y44:Z44"/>
    <mergeCell ref="U44:V44"/>
    <mergeCell ref="Y41:AA41"/>
    <mergeCell ref="U29:V29"/>
    <mergeCell ref="Y14:Z14"/>
    <mergeCell ref="K9:L9"/>
    <mergeCell ref="S24:T24"/>
    <mergeCell ref="Q24:R24"/>
    <mergeCell ref="Y16:AA16"/>
    <mergeCell ref="Y11:AA11"/>
    <mergeCell ref="U9:V9"/>
    <mergeCell ref="S9:T9"/>
    <mergeCell ref="K6:M6"/>
    <mergeCell ref="A3:M3"/>
    <mergeCell ref="O3:AA3"/>
    <mergeCell ref="A1:AA1"/>
    <mergeCell ref="K4:L4"/>
    <mergeCell ref="C4:D4"/>
    <mergeCell ref="G74:H74"/>
    <mergeCell ref="G69:H69"/>
    <mergeCell ref="S74:T74"/>
    <mergeCell ref="Q74:R74"/>
    <mergeCell ref="S69:T69"/>
    <mergeCell ref="Q69:R69"/>
    <mergeCell ref="U69:V69"/>
    <mergeCell ref="U74:V74"/>
    <mergeCell ref="K66:M66"/>
    <mergeCell ref="S64:T64"/>
    <mergeCell ref="U64:V64"/>
    <mergeCell ref="Q64:R64"/>
    <mergeCell ref="Y66:AA66"/>
    <mergeCell ref="G64:H64"/>
    <mergeCell ref="Y31:AA31"/>
    <mergeCell ref="Y36:AA36"/>
    <mergeCell ref="E39:F39"/>
    <mergeCell ref="C74:D74"/>
    <mergeCell ref="E59:F59"/>
    <mergeCell ref="E64:F64"/>
    <mergeCell ref="E74:F74"/>
    <mergeCell ref="Q9:R9"/>
    <mergeCell ref="Q4:R4"/>
    <mergeCell ref="E4:F4"/>
    <mergeCell ref="G4:H4"/>
    <mergeCell ref="G9:H9"/>
    <mergeCell ref="G14:H14"/>
    <mergeCell ref="C9:D9"/>
    <mergeCell ref="E9:F9"/>
    <mergeCell ref="G49:H49"/>
    <mergeCell ref="G44:H44"/>
    <mergeCell ref="K54:L54"/>
    <mergeCell ref="K56:M56"/>
    <mergeCell ref="K49:L49"/>
    <mergeCell ref="K51:M51"/>
    <mergeCell ref="K59:L59"/>
    <mergeCell ref="G54:H54"/>
    <mergeCell ref="G59:H59"/>
    <mergeCell ref="C19:D19"/>
    <mergeCell ref="E19:F19"/>
    <mergeCell ref="C59:D59"/>
    <mergeCell ref="C64:D64"/>
    <mergeCell ref="C69:D69"/>
    <mergeCell ref="E69:F69"/>
    <mergeCell ref="C49:D49"/>
    <mergeCell ref="E49:F49"/>
    <mergeCell ref="E44:F44"/>
    <mergeCell ref="C44:D44"/>
    <mergeCell ref="E54:F54"/>
    <mergeCell ref="C54:D54"/>
    <mergeCell ref="K29:L29"/>
    <mergeCell ref="K34:L34"/>
    <mergeCell ref="K36:M36"/>
    <mergeCell ref="K31:M31"/>
    <mergeCell ref="Y29:Z29"/>
    <mergeCell ref="Q59:R59"/>
    <mergeCell ref="U59:V59"/>
    <mergeCell ref="S59:T59"/>
    <mergeCell ref="Y59:Z59"/>
    <mergeCell ref="U49:V49"/>
    <mergeCell ref="Y49:Z49"/>
    <mergeCell ref="Y46:AA46"/>
    <mergeCell ref="S54:T54"/>
    <mergeCell ref="U54:V54"/>
    <mergeCell ref="S49:T49"/>
    <mergeCell ref="Q49:R49"/>
    <mergeCell ref="Q54:R54"/>
    <mergeCell ref="Y54:Z54"/>
    <mergeCell ref="Y39:Z39"/>
    <mergeCell ref="U39:V39"/>
    <mergeCell ref="K44:L44"/>
    <mergeCell ref="K46:M46"/>
    <mergeCell ref="K39:L39"/>
    <mergeCell ref="K41:M41"/>
    <mergeCell ref="U34:V34"/>
    <mergeCell ref="Y34:Z34"/>
    <mergeCell ref="Q34:R34"/>
  </mergeCells>
  <printOptions horizontalCentered="1" gridLines="1"/>
  <pageMargins left="0.7" right="0.7" top="0.75" bottom="0.75" header="0" footer="0"/>
  <pageSetup paperSize="9" fitToHeight="0" pageOrder="overThenDown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12"/>
  <sheetViews>
    <sheetView topLeftCell="A76" workbookViewId="0">
      <selection activeCell="AB30" sqref="AB30"/>
    </sheetView>
  </sheetViews>
  <sheetFormatPr defaultColWidth="14.42578125" defaultRowHeight="15.75" customHeight="1" x14ac:dyDescent="0.2"/>
  <cols>
    <col min="1" max="1" width="7.42578125" customWidth="1"/>
    <col min="2" max="2" width="16.42578125" customWidth="1"/>
    <col min="3" max="3" width="6.85546875" customWidth="1"/>
    <col min="4" max="4" width="6" bestFit="1" customWidth="1"/>
    <col min="5" max="5" width="5.28515625" customWidth="1"/>
    <col min="6" max="6" width="6" bestFit="1" customWidth="1"/>
    <col min="7" max="7" width="5.5703125" customWidth="1"/>
    <col min="8" max="8" width="6" bestFit="1" customWidth="1"/>
    <col min="9" max="9" width="5.42578125" customWidth="1"/>
    <col min="10" max="10" width="4.140625" customWidth="1"/>
    <col min="11" max="11" width="11.28515625" customWidth="1"/>
    <col min="12" max="12" width="7.28515625" bestFit="1" customWidth="1"/>
    <col min="13" max="13" width="6.5703125" bestFit="1" customWidth="1"/>
    <col min="14" max="14" width="2.140625" customWidth="1"/>
    <col min="15" max="15" width="6.7109375" customWidth="1"/>
    <col min="16" max="16" width="18" customWidth="1"/>
    <col min="17" max="17" width="6.85546875" customWidth="1"/>
    <col min="18" max="18" width="6" bestFit="1" customWidth="1"/>
    <col min="19" max="19" width="5.28515625" customWidth="1"/>
    <col min="20" max="20" width="6" bestFit="1" customWidth="1"/>
    <col min="21" max="21" width="5.5703125" customWidth="1"/>
    <col min="22" max="22" width="6" bestFit="1" customWidth="1"/>
    <col min="23" max="23" width="5.42578125" customWidth="1"/>
    <col min="24" max="24" width="4.140625" customWidth="1"/>
    <col min="25" max="25" width="11.42578125" customWidth="1"/>
    <col min="26" max="26" width="7.28515625" bestFit="1" customWidth="1"/>
    <col min="27" max="27" width="6.5703125" bestFit="1" customWidth="1"/>
  </cols>
  <sheetData>
    <row r="1" spans="1:27" ht="18" x14ac:dyDescent="0.25">
      <c r="A1" s="49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9" customHeight="1" x14ac:dyDescent="0.2">
      <c r="A2" s="1"/>
      <c r="B2" s="2"/>
    </row>
    <row r="3" spans="1:27" ht="12.75" x14ac:dyDescent="0.2">
      <c r="A3" s="47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4"/>
      <c r="O3" s="47" t="s">
        <v>2</v>
      </c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4"/>
    </row>
    <row r="4" spans="1:27" ht="12.75" x14ac:dyDescent="0.2">
      <c r="A4" s="6" t="s">
        <v>3</v>
      </c>
      <c r="B4" s="9">
        <v>42857</v>
      </c>
      <c r="C4" s="43" t="s">
        <v>4</v>
      </c>
      <c r="D4" s="44"/>
      <c r="E4" s="45" t="s">
        <v>5</v>
      </c>
      <c r="F4" s="44"/>
      <c r="G4" s="46" t="s">
        <v>7</v>
      </c>
      <c r="H4" s="44"/>
      <c r="I4" s="7" t="s">
        <v>10</v>
      </c>
      <c r="J4" s="7" t="s">
        <v>11</v>
      </c>
      <c r="K4" s="40" t="s">
        <v>12</v>
      </c>
      <c r="L4" s="41"/>
      <c r="M4" s="8" t="s">
        <v>13</v>
      </c>
      <c r="O4" s="6" t="s">
        <v>3</v>
      </c>
      <c r="P4" s="9">
        <v>42857</v>
      </c>
      <c r="Q4" s="43" t="s">
        <v>4</v>
      </c>
      <c r="R4" s="44"/>
      <c r="S4" s="45" t="s">
        <v>5</v>
      </c>
      <c r="T4" s="44"/>
      <c r="U4" s="46" t="s">
        <v>7</v>
      </c>
      <c r="V4" s="44"/>
      <c r="W4" s="7" t="s">
        <v>10</v>
      </c>
      <c r="X4" s="7" t="s">
        <v>11</v>
      </c>
      <c r="Y4" s="40" t="s">
        <v>12</v>
      </c>
      <c r="Z4" s="41"/>
      <c r="AA4" s="8" t="s">
        <v>13</v>
      </c>
    </row>
    <row r="5" spans="1:27" ht="12.75" x14ac:dyDescent="0.2">
      <c r="A5" s="3" t="s">
        <v>6</v>
      </c>
      <c r="B5" s="3" t="s">
        <v>15</v>
      </c>
      <c r="C5" s="10">
        <v>98</v>
      </c>
      <c r="D5" s="11">
        <f t="shared" ref="D5:D7" si="0">(C5/I5)</f>
        <v>0.38132295719844356</v>
      </c>
      <c r="E5" s="10">
        <v>57</v>
      </c>
      <c r="F5" s="11">
        <f t="shared" ref="F5:F7" si="1">E5/I5</f>
        <v>0.22178988326848248</v>
      </c>
      <c r="G5" s="10">
        <v>102</v>
      </c>
      <c r="H5" s="12">
        <f t="shared" ref="H5:H7" si="2">G5/I5</f>
        <v>0.39688715953307391</v>
      </c>
      <c r="I5" s="13">
        <f t="shared" ref="I5:I7" si="3">SUM(C5+E5+G5)</f>
        <v>257</v>
      </c>
      <c r="J5" s="14">
        <f t="shared" ref="J5:J7" si="4">((C5*10)+(E5*5)+(G5*1))/I5</f>
        <v>5.3190661478599219</v>
      </c>
      <c r="K5" s="15">
        <f>SUM(I5:I7)</f>
        <v>556</v>
      </c>
      <c r="L5" s="16">
        <f>K5/M5</f>
        <v>0.34512725015518314</v>
      </c>
      <c r="M5" s="17">
        <v>1611</v>
      </c>
      <c r="O5" s="3" t="s">
        <v>6</v>
      </c>
      <c r="P5" s="18" t="s">
        <v>53</v>
      </c>
      <c r="Q5" s="10">
        <v>114</v>
      </c>
      <c r="R5" s="11">
        <f t="shared" ref="R5:R7" si="5">(Q5/W5)</f>
        <v>0.61621621621621625</v>
      </c>
      <c r="S5" s="10">
        <v>54</v>
      </c>
      <c r="T5" s="11">
        <f t="shared" ref="T5:T7" si="6">S5/W5</f>
        <v>0.29189189189189191</v>
      </c>
      <c r="U5" s="10">
        <v>17</v>
      </c>
      <c r="V5" s="12">
        <f t="shared" ref="V5:V7" si="7">U5/W5</f>
        <v>9.1891891891891897E-2</v>
      </c>
      <c r="W5" s="13">
        <f t="shared" ref="W5:W7" si="8">SUM(Q5+S5+U5)</f>
        <v>185</v>
      </c>
      <c r="X5" s="14">
        <f t="shared" ref="X5:X7" si="9">((Q5*10)+(S5*5)+(U5*1))/W5</f>
        <v>7.7135135135135133</v>
      </c>
      <c r="Y5" s="15">
        <f t="shared" ref="Y5:Z5" si="10">SUM(W5:W7)</f>
        <v>627</v>
      </c>
      <c r="Z5" s="14">
        <f t="shared" si="10"/>
        <v>17.777736387413807</v>
      </c>
      <c r="AA5" s="17">
        <v>820</v>
      </c>
    </row>
    <row r="6" spans="1:27" ht="12.75" x14ac:dyDescent="0.2">
      <c r="A6" s="3" t="s">
        <v>8</v>
      </c>
      <c r="B6" s="3" t="s">
        <v>68</v>
      </c>
      <c r="C6" s="10">
        <v>99</v>
      </c>
      <c r="D6" s="11">
        <f t="shared" si="0"/>
        <v>0.47142857142857142</v>
      </c>
      <c r="E6" s="10">
        <v>62</v>
      </c>
      <c r="F6" s="11">
        <f t="shared" si="1"/>
        <v>0.29523809523809524</v>
      </c>
      <c r="G6" s="10">
        <v>49</v>
      </c>
      <c r="H6" s="12">
        <f t="shared" si="2"/>
        <v>0.23333333333333334</v>
      </c>
      <c r="I6" s="13">
        <f t="shared" si="3"/>
        <v>210</v>
      </c>
      <c r="J6" s="14">
        <f t="shared" si="4"/>
        <v>6.4238095238095241</v>
      </c>
      <c r="K6" s="42" t="s">
        <v>17</v>
      </c>
      <c r="L6" s="41"/>
      <c r="M6" s="41"/>
      <c r="O6" s="3" t="s">
        <v>8</v>
      </c>
      <c r="P6" s="18" t="s">
        <v>31</v>
      </c>
      <c r="Q6" s="10">
        <v>155</v>
      </c>
      <c r="R6" s="11">
        <f t="shared" si="5"/>
        <v>0.5</v>
      </c>
      <c r="S6" s="10">
        <v>86</v>
      </c>
      <c r="T6" s="11">
        <f t="shared" si="6"/>
        <v>0.27741935483870966</v>
      </c>
      <c r="U6" s="10">
        <v>69</v>
      </c>
      <c r="V6" s="12">
        <f t="shared" si="7"/>
        <v>0.22258064516129034</v>
      </c>
      <c r="W6" s="13">
        <f t="shared" si="8"/>
        <v>310</v>
      </c>
      <c r="X6" s="14">
        <f t="shared" si="9"/>
        <v>6.6096774193548384</v>
      </c>
      <c r="Y6" s="42" t="s">
        <v>17</v>
      </c>
      <c r="Z6" s="41"/>
      <c r="AA6" s="41"/>
    </row>
    <row r="7" spans="1:27" ht="12.75" x14ac:dyDescent="0.2">
      <c r="A7" s="3" t="s">
        <v>9</v>
      </c>
      <c r="B7" s="3" t="s">
        <v>56</v>
      </c>
      <c r="C7" s="10">
        <v>32</v>
      </c>
      <c r="D7" s="11">
        <f t="shared" si="0"/>
        <v>0.3595505617977528</v>
      </c>
      <c r="E7" s="10">
        <v>17</v>
      </c>
      <c r="F7" s="11">
        <f t="shared" si="1"/>
        <v>0.19101123595505617</v>
      </c>
      <c r="G7" s="10">
        <v>40</v>
      </c>
      <c r="H7" s="12">
        <f t="shared" si="2"/>
        <v>0.449438202247191</v>
      </c>
      <c r="I7" s="13">
        <f t="shared" si="3"/>
        <v>89</v>
      </c>
      <c r="J7" s="14">
        <f t="shared" si="4"/>
        <v>5</v>
      </c>
      <c r="K7" s="19">
        <f>(SUM(J5:J7)/3)</f>
        <v>5.5809585572231484</v>
      </c>
      <c r="L7" s="20" t="str">
        <f>IF(K7&lt;=3,"Ruim",IF(K7&gt;=7,"Bom","Regular"))</f>
        <v>Regular</v>
      </c>
      <c r="M7" s="20"/>
      <c r="O7" s="3" t="s">
        <v>9</v>
      </c>
      <c r="P7" s="18" t="s">
        <v>57</v>
      </c>
      <c r="Q7" s="10">
        <v>24</v>
      </c>
      <c r="R7" s="11">
        <f t="shared" si="5"/>
        <v>0.18181818181818182</v>
      </c>
      <c r="S7" s="10">
        <v>27</v>
      </c>
      <c r="T7" s="11">
        <f t="shared" si="6"/>
        <v>0.20454545454545456</v>
      </c>
      <c r="U7" s="10">
        <v>81</v>
      </c>
      <c r="V7" s="12">
        <f t="shared" si="7"/>
        <v>0.61363636363636365</v>
      </c>
      <c r="W7" s="13">
        <f t="shared" si="8"/>
        <v>132</v>
      </c>
      <c r="X7" s="14">
        <f t="shared" si="9"/>
        <v>3.4545454545454546</v>
      </c>
      <c r="Y7" s="19">
        <f>(SUM(X5:X7)/3)</f>
        <v>5.9259121291379353</v>
      </c>
      <c r="Z7" s="20" t="str">
        <f>IF(Y7&lt;=3,"Ruim",IF(Y7&gt;=7,"Bom","Regular"))</f>
        <v>Regular</v>
      </c>
      <c r="AA7" s="20"/>
    </row>
    <row r="9" spans="1:27" ht="12.75" x14ac:dyDescent="0.2">
      <c r="A9" s="6" t="s">
        <v>3</v>
      </c>
      <c r="B9" s="9">
        <v>42858</v>
      </c>
      <c r="C9" s="43" t="s">
        <v>4</v>
      </c>
      <c r="D9" s="44"/>
      <c r="E9" s="45" t="s">
        <v>5</v>
      </c>
      <c r="F9" s="44"/>
      <c r="G9" s="46" t="s">
        <v>7</v>
      </c>
      <c r="H9" s="44"/>
      <c r="I9" s="7" t="s">
        <v>10</v>
      </c>
      <c r="J9" s="7" t="s">
        <v>11</v>
      </c>
      <c r="K9" s="40" t="s">
        <v>12</v>
      </c>
      <c r="L9" s="41"/>
      <c r="M9" s="8" t="s">
        <v>13</v>
      </c>
      <c r="O9" s="6" t="s">
        <v>3</v>
      </c>
      <c r="P9" s="9">
        <v>42858</v>
      </c>
      <c r="Q9" s="43" t="s">
        <v>4</v>
      </c>
      <c r="R9" s="44"/>
      <c r="S9" s="45" t="s">
        <v>5</v>
      </c>
      <c r="T9" s="44"/>
      <c r="U9" s="46" t="s">
        <v>7</v>
      </c>
      <c r="V9" s="44"/>
      <c r="W9" s="7" t="s">
        <v>10</v>
      </c>
      <c r="X9" s="7" t="s">
        <v>11</v>
      </c>
      <c r="Y9" s="40" t="s">
        <v>12</v>
      </c>
      <c r="Z9" s="41"/>
      <c r="AA9" s="8" t="s">
        <v>13</v>
      </c>
    </row>
    <row r="10" spans="1:27" ht="12.75" x14ac:dyDescent="0.2">
      <c r="A10" s="3" t="s">
        <v>6</v>
      </c>
      <c r="B10" s="3" t="s">
        <v>61</v>
      </c>
      <c r="C10" s="10">
        <v>134</v>
      </c>
      <c r="D10" s="11">
        <f t="shared" ref="D10:D12" si="11">(C10/I10)</f>
        <v>0.50375939849624063</v>
      </c>
      <c r="E10" s="10">
        <v>90</v>
      </c>
      <c r="F10" s="11">
        <f t="shared" ref="F10:F12" si="12">E10/I10</f>
        <v>0.33834586466165412</v>
      </c>
      <c r="G10" s="10">
        <v>42</v>
      </c>
      <c r="H10" s="12">
        <f t="shared" ref="H10:H12" si="13">G10/I10</f>
        <v>0.15789473684210525</v>
      </c>
      <c r="I10" s="13">
        <f t="shared" ref="I10:I12" si="14">SUM(C10+E10+G10)</f>
        <v>266</v>
      </c>
      <c r="J10" s="14">
        <f t="shared" ref="J10:J12" si="15">((C10*10)+(E10*5)+(G10*1))/I10</f>
        <v>6.8872180451127818</v>
      </c>
      <c r="K10" s="15">
        <f>SUM(I10:I12)</f>
        <v>504</v>
      </c>
      <c r="L10" s="16">
        <f>K10/M10</f>
        <v>0.31918936035465484</v>
      </c>
      <c r="M10" s="17">
        <v>1579</v>
      </c>
      <c r="O10" s="3" t="s">
        <v>6</v>
      </c>
      <c r="P10" s="3" t="s">
        <v>100</v>
      </c>
      <c r="Q10" s="10">
        <v>37</v>
      </c>
      <c r="R10" s="11">
        <f t="shared" ref="R10:R12" si="16">(Q10/W10)</f>
        <v>0.35238095238095241</v>
      </c>
      <c r="S10" s="10">
        <v>44</v>
      </c>
      <c r="T10" s="11">
        <f t="shared" ref="T10:T12" si="17">S10/W10</f>
        <v>0.41904761904761906</v>
      </c>
      <c r="U10" s="10">
        <v>24</v>
      </c>
      <c r="V10" s="12">
        <f t="shared" ref="V10:V12" si="18">U10/W10</f>
        <v>0.22857142857142856</v>
      </c>
      <c r="W10" s="13">
        <f t="shared" ref="W10:W12" si="19">SUM(Q10+S10+U10)</f>
        <v>105</v>
      </c>
      <c r="X10" s="14">
        <f t="shared" ref="X10:X12" si="20">((Q10*10)+(S10*5)+(U10*1))/W10</f>
        <v>5.8476190476190473</v>
      </c>
      <c r="Y10" s="15">
        <f t="shared" ref="Y10:Z10" si="21">SUM(W10:W12)</f>
        <v>426</v>
      </c>
      <c r="Z10" s="14">
        <f t="shared" si="21"/>
        <v>20.124858484238764</v>
      </c>
      <c r="AA10" s="17">
        <v>822</v>
      </c>
    </row>
    <row r="11" spans="1:27" ht="12.75" x14ac:dyDescent="0.2">
      <c r="A11" s="3" t="s">
        <v>8</v>
      </c>
      <c r="B11" s="3" t="s">
        <v>62</v>
      </c>
      <c r="C11" s="10">
        <v>47</v>
      </c>
      <c r="D11" s="11">
        <f t="shared" si="11"/>
        <v>0.28658536585365851</v>
      </c>
      <c r="E11" s="10">
        <v>84</v>
      </c>
      <c r="F11" s="11">
        <f t="shared" si="12"/>
        <v>0.51219512195121952</v>
      </c>
      <c r="G11" s="10">
        <v>33</v>
      </c>
      <c r="H11" s="12">
        <f t="shared" si="13"/>
        <v>0.20121951219512196</v>
      </c>
      <c r="I11" s="13">
        <f t="shared" si="14"/>
        <v>164</v>
      </c>
      <c r="J11" s="14">
        <f t="shared" si="15"/>
        <v>5.6280487804878048</v>
      </c>
      <c r="K11" s="42" t="s">
        <v>17</v>
      </c>
      <c r="L11" s="41"/>
      <c r="M11" s="41"/>
      <c r="O11" s="3" t="s">
        <v>8</v>
      </c>
      <c r="P11" s="3" t="s">
        <v>23</v>
      </c>
      <c r="Q11" s="10">
        <v>103</v>
      </c>
      <c r="R11" s="11">
        <f t="shared" si="16"/>
        <v>0.41199999999999998</v>
      </c>
      <c r="S11" s="10">
        <v>106</v>
      </c>
      <c r="T11" s="11">
        <f t="shared" si="17"/>
        <v>0.42399999999999999</v>
      </c>
      <c r="U11" s="10">
        <v>41</v>
      </c>
      <c r="V11" s="12">
        <f t="shared" si="18"/>
        <v>0.16400000000000001</v>
      </c>
      <c r="W11" s="13">
        <f t="shared" si="19"/>
        <v>250</v>
      </c>
      <c r="X11" s="14">
        <f t="shared" si="20"/>
        <v>6.4039999999999999</v>
      </c>
      <c r="Y11" s="42" t="s">
        <v>17</v>
      </c>
      <c r="Z11" s="41"/>
      <c r="AA11" s="41"/>
    </row>
    <row r="12" spans="1:27" ht="12.75" x14ac:dyDescent="0.2">
      <c r="A12" s="3" t="s">
        <v>9</v>
      </c>
      <c r="B12" s="3" t="s">
        <v>63</v>
      </c>
      <c r="C12" s="10">
        <v>38</v>
      </c>
      <c r="D12" s="11">
        <f t="shared" si="11"/>
        <v>0.51351351351351349</v>
      </c>
      <c r="E12" s="10">
        <v>15</v>
      </c>
      <c r="F12" s="11">
        <f t="shared" si="12"/>
        <v>0.20270270270270271</v>
      </c>
      <c r="G12" s="10">
        <v>21</v>
      </c>
      <c r="H12" s="12">
        <f t="shared" si="13"/>
        <v>0.28378378378378377</v>
      </c>
      <c r="I12" s="13">
        <f t="shared" si="14"/>
        <v>74</v>
      </c>
      <c r="J12" s="14">
        <f t="shared" si="15"/>
        <v>6.4324324324324325</v>
      </c>
      <c r="K12" s="19">
        <f>(SUM(J10:J12)/3)</f>
        <v>6.315899752677673</v>
      </c>
      <c r="L12" s="20" t="str">
        <f>IF(K12&lt;=3,"Ruim",IF(K12&gt;=7,"Bom","Regular"))</f>
        <v>Regular</v>
      </c>
      <c r="M12" s="20"/>
      <c r="O12" s="3" t="s">
        <v>9</v>
      </c>
      <c r="P12" s="3" t="s">
        <v>37</v>
      </c>
      <c r="Q12" s="10">
        <v>48</v>
      </c>
      <c r="R12" s="11">
        <f t="shared" si="16"/>
        <v>0.676056338028169</v>
      </c>
      <c r="S12" s="10">
        <v>14</v>
      </c>
      <c r="T12" s="11">
        <f t="shared" si="17"/>
        <v>0.19718309859154928</v>
      </c>
      <c r="U12" s="10">
        <v>9</v>
      </c>
      <c r="V12" s="12">
        <f t="shared" si="18"/>
        <v>0.12676056338028169</v>
      </c>
      <c r="W12" s="13">
        <f t="shared" si="19"/>
        <v>71</v>
      </c>
      <c r="X12" s="14">
        <f t="shared" si="20"/>
        <v>7.873239436619718</v>
      </c>
      <c r="Y12" s="19">
        <f>(SUM(X10:X12)/3)</f>
        <v>6.7082861614129214</v>
      </c>
      <c r="Z12" s="20" t="str">
        <f>IF(Y12&lt;=3,"Ruim",IF(Y12&gt;=7,"Bom","Regular"))</f>
        <v>Regular</v>
      </c>
      <c r="AA12" s="20"/>
    </row>
    <row r="14" spans="1:27" ht="12.75" x14ac:dyDescent="0.2">
      <c r="A14" s="6" t="s">
        <v>3</v>
      </c>
      <c r="B14" s="9">
        <v>42859</v>
      </c>
      <c r="C14" s="43" t="s">
        <v>4</v>
      </c>
      <c r="D14" s="44"/>
      <c r="E14" s="45" t="s">
        <v>5</v>
      </c>
      <c r="F14" s="44"/>
      <c r="G14" s="46" t="s">
        <v>7</v>
      </c>
      <c r="H14" s="44"/>
      <c r="I14" s="7" t="s">
        <v>10</v>
      </c>
      <c r="J14" s="7" t="s">
        <v>11</v>
      </c>
      <c r="K14" s="40" t="s">
        <v>12</v>
      </c>
      <c r="L14" s="41"/>
      <c r="M14" s="8" t="s">
        <v>13</v>
      </c>
      <c r="O14" s="6" t="s">
        <v>3</v>
      </c>
      <c r="P14" s="9">
        <v>42859</v>
      </c>
      <c r="Q14" s="43" t="s">
        <v>4</v>
      </c>
      <c r="R14" s="44"/>
      <c r="S14" s="45" t="s">
        <v>5</v>
      </c>
      <c r="T14" s="44"/>
      <c r="U14" s="46" t="s">
        <v>7</v>
      </c>
      <c r="V14" s="44"/>
      <c r="W14" s="7" t="s">
        <v>10</v>
      </c>
      <c r="X14" s="7" t="s">
        <v>11</v>
      </c>
      <c r="Y14" s="40" t="s">
        <v>12</v>
      </c>
      <c r="Z14" s="41"/>
      <c r="AA14" s="8" t="s">
        <v>13</v>
      </c>
    </row>
    <row r="15" spans="1:27" ht="12.75" x14ac:dyDescent="0.2">
      <c r="A15" s="3" t="s">
        <v>6</v>
      </c>
      <c r="B15" s="3" t="s">
        <v>111</v>
      </c>
      <c r="C15" s="10">
        <v>150</v>
      </c>
      <c r="D15" s="11">
        <f t="shared" ref="D15:D17" si="22">(C15/I15)</f>
        <v>0.56390977443609025</v>
      </c>
      <c r="E15" s="10">
        <v>57</v>
      </c>
      <c r="F15" s="11">
        <f t="shared" ref="F15:F17" si="23">E15/I15</f>
        <v>0.21428571428571427</v>
      </c>
      <c r="G15" s="10">
        <v>59</v>
      </c>
      <c r="H15" s="12">
        <f t="shared" ref="H15:H17" si="24">G15/I15</f>
        <v>0.22180451127819548</v>
      </c>
      <c r="I15" s="13">
        <f t="shared" ref="I15:I17" si="25">SUM(C15+E15+G15)</f>
        <v>266</v>
      </c>
      <c r="J15" s="14">
        <f t="shared" ref="J15:J17" si="26">((C15*10)+(E15*5)+(G15*1))/I15</f>
        <v>6.9323308270676689</v>
      </c>
      <c r="K15" s="15">
        <f>SUM(I15:I17)</f>
        <v>623</v>
      </c>
      <c r="L15" s="16">
        <f>K15/M15</f>
        <v>0.56278229448961159</v>
      </c>
      <c r="M15" s="17">
        <v>1107</v>
      </c>
      <c r="O15" s="3" t="s">
        <v>6</v>
      </c>
      <c r="P15" s="3" t="s">
        <v>138</v>
      </c>
      <c r="Q15" s="10">
        <v>264</v>
      </c>
      <c r="R15" s="11">
        <f t="shared" ref="R15:R17" si="27">(Q15/W15)</f>
        <v>0.89795918367346939</v>
      </c>
      <c r="S15" s="10">
        <v>16</v>
      </c>
      <c r="T15" s="11">
        <v>0.26</v>
      </c>
      <c r="U15" s="10">
        <v>14</v>
      </c>
      <c r="V15" s="12">
        <f t="shared" ref="V15:V17" si="28">U15/W15</f>
        <v>4.7619047619047616E-2</v>
      </c>
      <c r="W15" s="13">
        <f t="shared" ref="W15:W17" si="29">SUM(Q15+S15+U15)</f>
        <v>294</v>
      </c>
      <c r="X15" s="14">
        <f t="shared" ref="X15:X17" si="30">((Q15*10)+(S15*5)+(U15*1))/W15</f>
        <v>9.2993197278911559</v>
      </c>
      <c r="Y15" s="15">
        <f t="shared" ref="Y15:Z15" si="31">SUM(W15:W17)</f>
        <v>747</v>
      </c>
      <c r="Z15" s="14">
        <f t="shared" si="31"/>
        <v>15.926479326779642</v>
      </c>
      <c r="AA15" s="17">
        <v>607</v>
      </c>
    </row>
    <row r="16" spans="1:27" ht="12.75" x14ac:dyDescent="0.2">
      <c r="A16" s="3" t="s">
        <v>8</v>
      </c>
      <c r="B16" s="3" t="s">
        <v>67</v>
      </c>
      <c r="C16" s="10">
        <v>111</v>
      </c>
      <c r="D16" s="11">
        <f t="shared" si="22"/>
        <v>0.39642857142857141</v>
      </c>
      <c r="E16" s="10">
        <v>87</v>
      </c>
      <c r="F16" s="11">
        <f t="shared" si="23"/>
        <v>0.31071428571428572</v>
      </c>
      <c r="G16" s="10">
        <v>82</v>
      </c>
      <c r="H16" s="12">
        <f t="shared" si="24"/>
        <v>0.29285714285714287</v>
      </c>
      <c r="I16" s="13">
        <f t="shared" si="25"/>
        <v>280</v>
      </c>
      <c r="J16" s="14">
        <f t="shared" si="26"/>
        <v>5.8107142857142859</v>
      </c>
      <c r="K16" s="42" t="s">
        <v>17</v>
      </c>
      <c r="L16" s="41"/>
      <c r="M16" s="41"/>
      <c r="O16" s="3" t="s">
        <v>8</v>
      </c>
      <c r="P16" s="3" t="s">
        <v>24</v>
      </c>
      <c r="Q16" s="10">
        <v>70</v>
      </c>
      <c r="R16" s="11">
        <f t="shared" si="27"/>
        <v>0.26217228464419473</v>
      </c>
      <c r="S16" s="10">
        <v>76</v>
      </c>
      <c r="T16" s="11">
        <f t="shared" ref="T16:T17" si="32">S16/W16</f>
        <v>0.28464419475655428</v>
      </c>
      <c r="U16" s="10">
        <v>121</v>
      </c>
      <c r="V16" s="12">
        <f t="shared" si="28"/>
        <v>0.45318352059925093</v>
      </c>
      <c r="W16" s="13">
        <f t="shared" si="29"/>
        <v>267</v>
      </c>
      <c r="X16" s="14">
        <f t="shared" si="30"/>
        <v>4.4981273408239701</v>
      </c>
      <c r="Y16" s="42" t="s">
        <v>17</v>
      </c>
      <c r="Z16" s="41"/>
      <c r="AA16" s="41"/>
    </row>
    <row r="17" spans="1:27" ht="12.75" x14ac:dyDescent="0.2">
      <c r="A17" s="3" t="s">
        <v>9</v>
      </c>
      <c r="B17" s="3" t="s">
        <v>69</v>
      </c>
      <c r="C17" s="10">
        <v>41</v>
      </c>
      <c r="D17" s="11">
        <f t="shared" si="22"/>
        <v>0.53246753246753242</v>
      </c>
      <c r="E17" s="10">
        <v>31</v>
      </c>
      <c r="F17" s="11">
        <f t="shared" si="23"/>
        <v>0.40259740259740262</v>
      </c>
      <c r="G17" s="10">
        <v>5</v>
      </c>
      <c r="H17" s="12">
        <f t="shared" si="24"/>
        <v>6.4935064935064929E-2</v>
      </c>
      <c r="I17" s="13">
        <f t="shared" si="25"/>
        <v>77</v>
      </c>
      <c r="J17" s="14">
        <f t="shared" si="26"/>
        <v>7.4025974025974026</v>
      </c>
      <c r="K17" s="19">
        <f>(SUM(J15:J17)/3)</f>
        <v>6.7152141717931189</v>
      </c>
      <c r="L17" s="20" t="str">
        <f>IF(K17&lt;=3,"Ruim",IF(K17&gt;=7,"Bom","Regular"))</f>
        <v>Regular</v>
      </c>
      <c r="M17" s="20"/>
      <c r="O17" s="3" t="s">
        <v>9</v>
      </c>
      <c r="P17" s="3" t="s">
        <v>35</v>
      </c>
      <c r="Q17" s="10">
        <v>14</v>
      </c>
      <c r="R17" s="11">
        <f t="shared" si="27"/>
        <v>7.5268817204301078E-2</v>
      </c>
      <c r="S17" s="10">
        <v>21</v>
      </c>
      <c r="T17" s="11">
        <f t="shared" si="32"/>
        <v>0.11290322580645161</v>
      </c>
      <c r="U17" s="10">
        <v>151</v>
      </c>
      <c r="V17" s="12">
        <f t="shared" si="28"/>
        <v>0.81182795698924726</v>
      </c>
      <c r="W17" s="13">
        <f t="shared" si="29"/>
        <v>186</v>
      </c>
      <c r="X17" s="14">
        <f t="shared" si="30"/>
        <v>2.129032258064516</v>
      </c>
      <c r="Y17" s="19">
        <f>(SUM(X15:X17)/3)</f>
        <v>5.308826442259881</v>
      </c>
      <c r="Z17" s="20" t="str">
        <f>IF(Y17&lt;=3,"Ruim",IF(Y17&gt;=7,"Bom","Regular"))</f>
        <v>Regular</v>
      </c>
      <c r="AA17" s="20"/>
    </row>
    <row r="19" spans="1:27" ht="12.75" x14ac:dyDescent="0.2">
      <c r="A19" s="6" t="s">
        <v>3</v>
      </c>
      <c r="B19" s="9">
        <v>42860</v>
      </c>
      <c r="C19" s="43" t="s">
        <v>4</v>
      </c>
      <c r="D19" s="44"/>
      <c r="E19" s="45" t="s">
        <v>5</v>
      </c>
      <c r="F19" s="44"/>
      <c r="G19" s="46" t="s">
        <v>7</v>
      </c>
      <c r="H19" s="44"/>
      <c r="I19" s="7" t="s">
        <v>10</v>
      </c>
      <c r="J19" s="7" t="s">
        <v>11</v>
      </c>
      <c r="K19" s="40" t="s">
        <v>12</v>
      </c>
      <c r="L19" s="41"/>
      <c r="M19" s="8" t="s">
        <v>13</v>
      </c>
      <c r="O19" s="6" t="s">
        <v>3</v>
      </c>
      <c r="P19" s="9">
        <v>42860</v>
      </c>
      <c r="Q19" s="43" t="s">
        <v>4</v>
      </c>
      <c r="R19" s="44"/>
      <c r="S19" s="45" t="s">
        <v>5</v>
      </c>
      <c r="T19" s="44"/>
      <c r="U19" s="46" t="s">
        <v>7</v>
      </c>
      <c r="V19" s="44"/>
      <c r="W19" s="7" t="s">
        <v>10</v>
      </c>
      <c r="X19" s="7" t="s">
        <v>11</v>
      </c>
      <c r="Y19" s="40" t="s">
        <v>12</v>
      </c>
      <c r="Z19" s="41"/>
      <c r="AA19" s="8" t="s">
        <v>13</v>
      </c>
    </row>
    <row r="20" spans="1:27" ht="12.75" x14ac:dyDescent="0.2">
      <c r="A20" s="3" t="s">
        <v>6</v>
      </c>
      <c r="B20" s="37" t="s">
        <v>36</v>
      </c>
      <c r="C20" s="10">
        <v>43</v>
      </c>
      <c r="D20" s="11">
        <f t="shared" ref="D20:D22" si="33">(C20/I20)</f>
        <v>0.24157303370786518</v>
      </c>
      <c r="E20" s="10">
        <v>71</v>
      </c>
      <c r="F20" s="11">
        <f t="shared" ref="F20:F22" si="34">E20/I20</f>
        <v>0.398876404494382</v>
      </c>
      <c r="G20" s="10">
        <v>64</v>
      </c>
      <c r="H20" s="12">
        <f t="shared" ref="H20:H22" si="35">G20/I20</f>
        <v>0.3595505617977528</v>
      </c>
      <c r="I20" s="13">
        <f t="shared" ref="I20:I22" si="36">SUM(C20+E20+G20)</f>
        <v>178</v>
      </c>
      <c r="J20" s="14">
        <f t="shared" ref="J20:J22" si="37">((C20*10)+(E20*5)+(G20*1))/I20</f>
        <v>4.7696629213483144</v>
      </c>
      <c r="K20" s="15">
        <f>SUM(I20:I22)</f>
        <v>483</v>
      </c>
      <c r="L20" s="16">
        <f>K20/M20</f>
        <v>0.33705512909979063</v>
      </c>
      <c r="M20" s="17">
        <v>1433</v>
      </c>
      <c r="O20" s="3" t="s">
        <v>6</v>
      </c>
      <c r="P20" s="37" t="s">
        <v>190</v>
      </c>
      <c r="Q20" s="10">
        <v>334</v>
      </c>
      <c r="R20" s="11">
        <f t="shared" ref="R20:R22" si="38">(Q20/W20)</f>
        <v>0.86753246753246749</v>
      </c>
      <c r="S20" s="10">
        <v>33</v>
      </c>
      <c r="T20" s="11">
        <f t="shared" ref="T20:T22" si="39">S20/W20</f>
        <v>8.5714285714285715E-2</v>
      </c>
      <c r="U20" s="10">
        <v>18</v>
      </c>
      <c r="V20" s="12">
        <f t="shared" ref="V20:V22" si="40">U20/W20</f>
        <v>4.6753246753246755E-2</v>
      </c>
      <c r="W20" s="13">
        <f t="shared" ref="W20:W22" si="41">SUM(Q20+S20+U20)</f>
        <v>385</v>
      </c>
      <c r="X20" s="14">
        <f t="shared" ref="X20:X22" si="42">((Q20*10)+(S20*5)+(U20*1))/W20</f>
        <v>9.1506493506493509</v>
      </c>
      <c r="Y20" s="15">
        <f t="shared" ref="Y20:Z20" si="43">SUM(W20:W22)</f>
        <v>591</v>
      </c>
      <c r="Z20" s="14">
        <f t="shared" si="43"/>
        <v>18.067988060326769</v>
      </c>
      <c r="AA20" s="17"/>
    </row>
    <row r="21" spans="1:27" ht="12.75" x14ac:dyDescent="0.2">
      <c r="A21" s="3" t="s">
        <v>8</v>
      </c>
      <c r="B21" s="37" t="s">
        <v>192</v>
      </c>
      <c r="C21" s="10">
        <v>78</v>
      </c>
      <c r="D21" s="11">
        <f t="shared" si="33"/>
        <v>0.44318181818181818</v>
      </c>
      <c r="E21" s="10">
        <v>73</v>
      </c>
      <c r="F21" s="11">
        <f t="shared" si="34"/>
        <v>0.41477272727272729</v>
      </c>
      <c r="G21" s="10">
        <v>25</v>
      </c>
      <c r="H21" s="12">
        <f t="shared" si="35"/>
        <v>0.14204545454545456</v>
      </c>
      <c r="I21" s="13">
        <f t="shared" si="36"/>
        <v>176</v>
      </c>
      <c r="J21" s="14">
        <f t="shared" si="37"/>
        <v>6.6477272727272725</v>
      </c>
      <c r="K21" s="42" t="s">
        <v>17</v>
      </c>
      <c r="L21" s="41"/>
      <c r="M21" s="41"/>
      <c r="O21" s="3" t="s">
        <v>8</v>
      </c>
      <c r="P21" s="37" t="s">
        <v>68</v>
      </c>
      <c r="Q21" s="10">
        <v>29</v>
      </c>
      <c r="R21" s="11">
        <f t="shared" si="38"/>
        <v>0.2013888888888889</v>
      </c>
      <c r="S21" s="10">
        <v>63</v>
      </c>
      <c r="T21" s="11">
        <f t="shared" si="39"/>
        <v>0.4375</v>
      </c>
      <c r="U21" s="10">
        <v>52</v>
      </c>
      <c r="V21" s="12">
        <f t="shared" si="40"/>
        <v>0.3611111111111111</v>
      </c>
      <c r="W21" s="13">
        <f t="shared" si="41"/>
        <v>144</v>
      </c>
      <c r="X21" s="14">
        <f t="shared" si="42"/>
        <v>4.5625</v>
      </c>
      <c r="Y21" s="42" t="s">
        <v>17</v>
      </c>
      <c r="Z21" s="41"/>
      <c r="AA21" s="41"/>
    </row>
    <row r="22" spans="1:27" ht="12.75" x14ac:dyDescent="0.2">
      <c r="A22" s="3" t="s">
        <v>9</v>
      </c>
      <c r="B22" s="37" t="s">
        <v>193</v>
      </c>
      <c r="C22" s="10">
        <v>75</v>
      </c>
      <c r="D22" s="11">
        <f t="shared" si="33"/>
        <v>0.58139534883720934</v>
      </c>
      <c r="E22" s="10">
        <v>32</v>
      </c>
      <c r="F22" s="11">
        <f t="shared" si="34"/>
        <v>0.24806201550387597</v>
      </c>
      <c r="G22" s="10">
        <v>22</v>
      </c>
      <c r="H22" s="12">
        <f t="shared" si="35"/>
        <v>0.17054263565891473</v>
      </c>
      <c r="I22" s="13">
        <f t="shared" si="36"/>
        <v>129</v>
      </c>
      <c r="J22" s="14">
        <f t="shared" si="37"/>
        <v>7.224806201550388</v>
      </c>
      <c r="K22" s="19">
        <f>(SUM(J20:J22)/3)</f>
        <v>6.214065465208658</v>
      </c>
      <c r="L22" s="20" t="str">
        <f>IF(K22&lt;=3,"Ruim",IF(K22&gt;=7,"Bom","Regular"))</f>
        <v>Regular</v>
      </c>
      <c r="M22" s="20"/>
      <c r="O22" s="3" t="s">
        <v>9</v>
      </c>
      <c r="P22" s="37" t="s">
        <v>140</v>
      </c>
      <c r="Q22" s="10">
        <v>20</v>
      </c>
      <c r="R22" s="11">
        <f t="shared" si="38"/>
        <v>0.32258064516129031</v>
      </c>
      <c r="S22" s="10">
        <v>7</v>
      </c>
      <c r="T22" s="11">
        <f t="shared" si="39"/>
        <v>0.11290322580645161</v>
      </c>
      <c r="U22" s="10">
        <v>35</v>
      </c>
      <c r="V22" s="12">
        <f t="shared" si="40"/>
        <v>0.56451612903225812</v>
      </c>
      <c r="W22" s="13">
        <f t="shared" si="41"/>
        <v>62</v>
      </c>
      <c r="X22" s="14">
        <f t="shared" si="42"/>
        <v>4.354838709677419</v>
      </c>
      <c r="Y22" s="19">
        <f>(SUM(X20:X22)/3)</f>
        <v>6.0226626867755897</v>
      </c>
      <c r="Z22" s="20" t="str">
        <f>IF(Y22&lt;=3,"Ruim",IF(Y22&gt;=7,"Bom","Regular"))</f>
        <v>Regular</v>
      </c>
      <c r="AA22" s="20"/>
    </row>
    <row r="24" spans="1:27" ht="12.75" x14ac:dyDescent="0.2">
      <c r="A24" s="6" t="s">
        <v>3</v>
      </c>
      <c r="B24" s="4">
        <v>42863</v>
      </c>
      <c r="C24" s="43" t="s">
        <v>4</v>
      </c>
      <c r="D24" s="44"/>
      <c r="E24" s="45" t="s">
        <v>5</v>
      </c>
      <c r="F24" s="44"/>
      <c r="G24" s="46" t="s">
        <v>7</v>
      </c>
      <c r="H24" s="44"/>
      <c r="I24" s="7" t="s">
        <v>10</v>
      </c>
      <c r="J24" s="7" t="s">
        <v>11</v>
      </c>
      <c r="K24" s="40" t="s">
        <v>12</v>
      </c>
      <c r="L24" s="41"/>
      <c r="M24" s="8" t="s">
        <v>13</v>
      </c>
      <c r="O24" s="6" t="s">
        <v>3</v>
      </c>
      <c r="P24" s="4">
        <v>42863</v>
      </c>
      <c r="Q24" s="43" t="s">
        <v>4</v>
      </c>
      <c r="R24" s="44"/>
      <c r="S24" s="45" t="s">
        <v>5</v>
      </c>
      <c r="T24" s="44"/>
      <c r="U24" s="46" t="s">
        <v>7</v>
      </c>
      <c r="V24" s="44"/>
      <c r="W24" s="7" t="s">
        <v>10</v>
      </c>
      <c r="X24" s="7" t="s">
        <v>11</v>
      </c>
      <c r="Y24" s="40" t="s">
        <v>12</v>
      </c>
      <c r="Z24" s="41"/>
      <c r="AA24" s="8" t="s">
        <v>13</v>
      </c>
    </row>
    <row r="25" spans="1:27" ht="12.75" x14ac:dyDescent="0.2">
      <c r="A25" s="3" t="s">
        <v>6</v>
      </c>
      <c r="B25" s="3" t="s">
        <v>30</v>
      </c>
      <c r="C25" s="10">
        <v>66</v>
      </c>
      <c r="D25" s="11">
        <f t="shared" ref="D25:D27" si="44">(C25/I25)</f>
        <v>0.4258064516129032</v>
      </c>
      <c r="E25" s="10">
        <v>43</v>
      </c>
      <c r="F25" s="11">
        <f t="shared" ref="F25:F27" si="45">E25/I25</f>
        <v>0.27741935483870966</v>
      </c>
      <c r="G25" s="10">
        <v>46</v>
      </c>
      <c r="H25" s="12">
        <f t="shared" ref="H25:H27" si="46">G25/I25</f>
        <v>0.29677419354838708</v>
      </c>
      <c r="I25" s="13">
        <f t="shared" ref="I25:I27" si="47">SUM(C25+E25+G25)</f>
        <v>155</v>
      </c>
      <c r="J25" s="14">
        <f t="shared" ref="J25:J27" si="48">((C25*10)+(E25*5)+(G25*1))/I25</f>
        <v>5.9419354838709681</v>
      </c>
      <c r="K25" s="15">
        <f>SUM(I25:I27)</f>
        <v>466</v>
      </c>
      <c r="L25" s="16">
        <f>K25/M25</f>
        <v>0.18055017435102674</v>
      </c>
      <c r="M25" s="17">
        <v>2581</v>
      </c>
      <c r="O25" s="3" t="s">
        <v>6</v>
      </c>
      <c r="P25" s="3" t="s">
        <v>77</v>
      </c>
      <c r="Q25" s="10">
        <v>104</v>
      </c>
      <c r="R25" s="11">
        <f t="shared" ref="R25:R27" si="49">(Q25/W25)</f>
        <v>0.41434262948207173</v>
      </c>
      <c r="S25" s="10">
        <v>40</v>
      </c>
      <c r="T25" s="11">
        <f t="shared" ref="T25:T27" si="50">S25/W25</f>
        <v>0.15936254980079681</v>
      </c>
      <c r="U25" s="10">
        <v>107</v>
      </c>
      <c r="V25" s="12">
        <f t="shared" ref="V25:V27" si="51">U25/W25</f>
        <v>0.42629482071713148</v>
      </c>
      <c r="W25" s="13">
        <f t="shared" ref="W25:W27" si="52">SUM(Q25+S25+U25)</f>
        <v>251</v>
      </c>
      <c r="X25" s="14">
        <f t="shared" ref="X25:X27" si="53">((Q25*10)+(S25*5)+(U25*1))/W25</f>
        <v>5.3665338645418323</v>
      </c>
      <c r="Y25" s="15">
        <f>SUM(W25:W27)</f>
        <v>521</v>
      </c>
      <c r="Z25" s="16">
        <f>Y25/AA25</f>
        <v>1.1655480984340045</v>
      </c>
      <c r="AA25" s="17">
        <v>447</v>
      </c>
    </row>
    <row r="26" spans="1:27" ht="12.75" x14ac:dyDescent="0.2">
      <c r="A26" s="3" t="s">
        <v>8</v>
      </c>
      <c r="B26" s="3" t="s">
        <v>23</v>
      </c>
      <c r="C26" s="10">
        <v>128</v>
      </c>
      <c r="D26" s="11">
        <f t="shared" si="44"/>
        <v>0.49420849420849422</v>
      </c>
      <c r="E26" s="10">
        <v>96</v>
      </c>
      <c r="F26" s="11">
        <f t="shared" si="45"/>
        <v>0.37065637065637064</v>
      </c>
      <c r="G26" s="10">
        <v>35</v>
      </c>
      <c r="H26" s="12">
        <f t="shared" si="46"/>
        <v>0.13513513513513514</v>
      </c>
      <c r="I26" s="13">
        <f t="shared" si="47"/>
        <v>259</v>
      </c>
      <c r="J26" s="14">
        <f t="shared" si="48"/>
        <v>6.9305019305019302</v>
      </c>
      <c r="K26" s="42" t="s">
        <v>17</v>
      </c>
      <c r="L26" s="41"/>
      <c r="M26" s="41"/>
      <c r="O26" s="3" t="s">
        <v>8</v>
      </c>
      <c r="P26" s="3" t="s">
        <v>62</v>
      </c>
      <c r="Q26" s="10">
        <v>60</v>
      </c>
      <c r="R26" s="11">
        <f t="shared" si="49"/>
        <v>0.29850746268656714</v>
      </c>
      <c r="S26" s="10">
        <v>62</v>
      </c>
      <c r="T26" s="11">
        <f t="shared" si="50"/>
        <v>0.30845771144278605</v>
      </c>
      <c r="U26" s="10">
        <v>79</v>
      </c>
      <c r="V26" s="12">
        <f t="shared" si="51"/>
        <v>0.39303482587064675</v>
      </c>
      <c r="W26" s="13">
        <f t="shared" si="52"/>
        <v>201</v>
      </c>
      <c r="X26" s="14">
        <f t="shared" si="53"/>
        <v>4.9203980099502491</v>
      </c>
      <c r="Y26" s="42" t="s">
        <v>17</v>
      </c>
      <c r="Z26" s="41"/>
      <c r="AA26" s="41"/>
    </row>
    <row r="27" spans="1:27" ht="12.75" x14ac:dyDescent="0.2">
      <c r="A27" s="3" t="s">
        <v>9</v>
      </c>
      <c r="B27" s="3" t="s">
        <v>120</v>
      </c>
      <c r="C27" s="10">
        <v>24</v>
      </c>
      <c r="D27" s="11">
        <f t="shared" si="44"/>
        <v>0.46153846153846156</v>
      </c>
      <c r="E27" s="10">
        <v>14</v>
      </c>
      <c r="F27" s="11">
        <f t="shared" si="45"/>
        <v>0.26923076923076922</v>
      </c>
      <c r="G27" s="10">
        <v>14</v>
      </c>
      <c r="H27" s="12">
        <f t="shared" si="46"/>
        <v>0.26923076923076922</v>
      </c>
      <c r="I27" s="13">
        <f t="shared" si="47"/>
        <v>52</v>
      </c>
      <c r="J27" s="14">
        <f t="shared" si="48"/>
        <v>6.2307692307692308</v>
      </c>
      <c r="K27" s="19">
        <f>(SUM(J25:J27)/3)</f>
        <v>6.3677355483807103</v>
      </c>
      <c r="L27" s="20" t="str">
        <f>IF(K27&lt;=3,"Ruim",IF(K27&gt;=7,"Bom","Regular"))</f>
        <v>Regular</v>
      </c>
      <c r="M27" s="20"/>
      <c r="O27" s="3" t="s">
        <v>9</v>
      </c>
      <c r="P27" s="3" t="s">
        <v>125</v>
      </c>
      <c r="Q27" s="10">
        <v>32</v>
      </c>
      <c r="R27" s="11">
        <f t="shared" si="49"/>
        <v>0.46376811594202899</v>
      </c>
      <c r="S27" s="10">
        <v>24</v>
      </c>
      <c r="T27" s="11">
        <f t="shared" si="50"/>
        <v>0.34782608695652173</v>
      </c>
      <c r="U27" s="10">
        <v>13</v>
      </c>
      <c r="V27" s="12">
        <f t="shared" si="51"/>
        <v>0.18840579710144928</v>
      </c>
      <c r="W27" s="13">
        <f t="shared" si="52"/>
        <v>69</v>
      </c>
      <c r="X27" s="14">
        <f t="shared" si="53"/>
        <v>6.5652173913043477</v>
      </c>
      <c r="Y27" s="19">
        <f>(SUM(X25:X27)/3)</f>
        <v>5.6173830885988094</v>
      </c>
      <c r="Z27" s="20" t="str">
        <f>IF(Y27&lt;=3,"Ruim",IF(Y27&gt;=7,"Bom","Regular"))</f>
        <v>Regular</v>
      </c>
      <c r="AA27" s="20"/>
    </row>
    <row r="28" spans="1:27" ht="12.75" x14ac:dyDescent="0.2">
      <c r="A28" s="5"/>
      <c r="B28" s="5"/>
      <c r="C28" s="5"/>
      <c r="D28" s="5"/>
      <c r="E28" s="5"/>
      <c r="F28" s="5"/>
      <c r="G28" s="5"/>
    </row>
    <row r="29" spans="1:27" ht="12.75" x14ac:dyDescent="0.2">
      <c r="A29" s="6" t="s">
        <v>3</v>
      </c>
      <c r="B29" s="9">
        <v>42864</v>
      </c>
      <c r="C29" s="43" t="s">
        <v>4</v>
      </c>
      <c r="D29" s="44"/>
      <c r="E29" s="45" t="s">
        <v>5</v>
      </c>
      <c r="F29" s="44"/>
      <c r="G29" s="46" t="s">
        <v>7</v>
      </c>
      <c r="H29" s="44"/>
      <c r="I29" s="7" t="s">
        <v>10</v>
      </c>
      <c r="J29" s="7" t="s">
        <v>11</v>
      </c>
      <c r="K29" s="40" t="s">
        <v>12</v>
      </c>
      <c r="L29" s="41"/>
      <c r="M29" s="8" t="s">
        <v>13</v>
      </c>
      <c r="O29" s="6" t="s">
        <v>3</v>
      </c>
      <c r="P29" s="9">
        <v>42864</v>
      </c>
      <c r="Q29" s="43" t="s">
        <v>4</v>
      </c>
      <c r="R29" s="44"/>
      <c r="S29" s="45" t="s">
        <v>5</v>
      </c>
      <c r="T29" s="44"/>
      <c r="U29" s="46" t="s">
        <v>7</v>
      </c>
      <c r="V29" s="44"/>
      <c r="W29" s="7" t="s">
        <v>10</v>
      </c>
      <c r="X29" s="7" t="s">
        <v>11</v>
      </c>
      <c r="Y29" s="40" t="s">
        <v>12</v>
      </c>
      <c r="Z29" s="41"/>
      <c r="AA29" s="8" t="s">
        <v>13</v>
      </c>
    </row>
    <row r="30" spans="1:27" ht="12.75" x14ac:dyDescent="0.2">
      <c r="A30" s="3" t="s">
        <v>6</v>
      </c>
      <c r="B30" s="3" t="s">
        <v>54</v>
      </c>
      <c r="C30" s="10">
        <v>110</v>
      </c>
      <c r="D30" s="11">
        <f t="shared" ref="D30:D32" si="54">(C30/I30)</f>
        <v>0.43824701195219123</v>
      </c>
      <c r="E30" s="10">
        <v>58</v>
      </c>
      <c r="F30" s="11">
        <f t="shared" ref="F30:F32" si="55">E30/I30</f>
        <v>0.23107569721115537</v>
      </c>
      <c r="G30" s="10">
        <v>83</v>
      </c>
      <c r="H30" s="12">
        <f t="shared" ref="H30:H32" si="56">G30/I30</f>
        <v>0.33067729083665337</v>
      </c>
      <c r="I30" s="13">
        <f t="shared" ref="I30:I32" si="57">SUM(C30+E30+G30)</f>
        <v>251</v>
      </c>
      <c r="J30" s="14">
        <f t="shared" ref="J30:J32" si="58">((C30*10)+(E30*5)+(G30*1))/I30</f>
        <v>5.8685258964143427</v>
      </c>
      <c r="K30" s="15">
        <f>SUM(I30:I32)</f>
        <v>600</v>
      </c>
      <c r="L30" s="16">
        <f>K30/M30</f>
        <v>0.41666666666666669</v>
      </c>
      <c r="M30" s="17">
        <v>1440</v>
      </c>
      <c r="O30" s="3" t="s">
        <v>6</v>
      </c>
      <c r="P30" s="3" t="s">
        <v>84</v>
      </c>
      <c r="Q30" s="10">
        <v>95</v>
      </c>
      <c r="R30" s="11">
        <f t="shared" ref="R30:R32" si="59">(Q30/W30)</f>
        <v>0.40598290598290598</v>
      </c>
      <c r="S30" s="10">
        <v>72</v>
      </c>
      <c r="T30" s="11">
        <f t="shared" ref="T30:T32" si="60">S30/W30</f>
        <v>0.30769230769230771</v>
      </c>
      <c r="U30" s="10">
        <v>67</v>
      </c>
      <c r="V30" s="12">
        <f t="shared" ref="V30:V32" si="61">U30/W30</f>
        <v>0.28632478632478631</v>
      </c>
      <c r="W30" s="13">
        <f t="shared" ref="W30:W32" si="62">SUM(Q30+S30+U30)</f>
        <v>234</v>
      </c>
      <c r="X30" s="14">
        <f t="shared" ref="X30:X32" si="63">((Q30*10)+(S30*5)+(U30*1))/W30</f>
        <v>5.884615384615385</v>
      </c>
      <c r="Y30" s="15">
        <f>SUM(W30:W32)</f>
        <v>657</v>
      </c>
      <c r="Z30" s="16">
        <f>Y30/AA30</f>
        <v>1.5605700712589075</v>
      </c>
      <c r="AA30" s="17">
        <v>421</v>
      </c>
    </row>
    <row r="31" spans="1:27" ht="12.75" x14ac:dyDescent="0.2">
      <c r="A31" s="3" t="s">
        <v>8</v>
      </c>
      <c r="B31" s="3" t="s">
        <v>24</v>
      </c>
      <c r="C31" s="10">
        <v>45</v>
      </c>
      <c r="D31" s="11">
        <f t="shared" si="54"/>
        <v>0.29411764705882354</v>
      </c>
      <c r="E31" s="10">
        <v>62</v>
      </c>
      <c r="F31" s="11">
        <f t="shared" si="55"/>
        <v>0.40522875816993464</v>
      </c>
      <c r="G31" s="10">
        <v>46</v>
      </c>
      <c r="H31" s="12">
        <f t="shared" si="56"/>
        <v>0.30065359477124182</v>
      </c>
      <c r="I31" s="13">
        <f t="shared" si="57"/>
        <v>153</v>
      </c>
      <c r="J31" s="14">
        <f t="shared" si="58"/>
        <v>5.2679738562091503</v>
      </c>
      <c r="K31" s="42" t="s">
        <v>17</v>
      </c>
      <c r="L31" s="41"/>
      <c r="M31" s="41"/>
      <c r="O31" s="3" t="s">
        <v>8</v>
      </c>
      <c r="P31" s="3" t="s">
        <v>123</v>
      </c>
      <c r="Q31" s="10">
        <v>202</v>
      </c>
      <c r="R31" s="11">
        <f t="shared" si="59"/>
        <v>0.63522012578616349</v>
      </c>
      <c r="S31" s="10">
        <v>47</v>
      </c>
      <c r="T31" s="11">
        <f t="shared" si="60"/>
        <v>0.14779874213836477</v>
      </c>
      <c r="U31" s="10">
        <v>69</v>
      </c>
      <c r="V31" s="12">
        <f t="shared" si="61"/>
        <v>0.21698113207547171</v>
      </c>
      <c r="W31" s="13">
        <f t="shared" si="62"/>
        <v>318</v>
      </c>
      <c r="X31" s="14">
        <f t="shared" si="63"/>
        <v>7.3081761006289305</v>
      </c>
      <c r="Y31" s="42" t="s">
        <v>17</v>
      </c>
      <c r="Z31" s="41"/>
      <c r="AA31" s="41"/>
    </row>
    <row r="32" spans="1:27" ht="12.75" x14ac:dyDescent="0.2">
      <c r="A32" s="3" t="s">
        <v>9</v>
      </c>
      <c r="B32" s="3" t="s">
        <v>94</v>
      </c>
      <c r="C32" s="10">
        <v>72</v>
      </c>
      <c r="D32" s="11">
        <f t="shared" si="54"/>
        <v>0.36734693877551022</v>
      </c>
      <c r="E32" s="10">
        <v>39</v>
      </c>
      <c r="F32" s="11">
        <f t="shared" si="55"/>
        <v>0.19897959183673469</v>
      </c>
      <c r="G32" s="10">
        <v>85</v>
      </c>
      <c r="H32" s="12">
        <f t="shared" si="56"/>
        <v>0.43367346938775508</v>
      </c>
      <c r="I32" s="13">
        <f t="shared" si="57"/>
        <v>196</v>
      </c>
      <c r="J32" s="14">
        <f t="shared" si="58"/>
        <v>5.1020408163265305</v>
      </c>
      <c r="K32" s="19">
        <f>(SUM(J30:J32)/3)</f>
        <v>5.4128468563166736</v>
      </c>
      <c r="L32" s="20" t="str">
        <f>IF(K32&lt;=3,"Ruim",IF(K32&gt;=7,"Bom","Regular"))</f>
        <v>Regular</v>
      </c>
      <c r="M32" s="20"/>
      <c r="O32" s="3" t="s">
        <v>9</v>
      </c>
      <c r="P32" s="3" t="s">
        <v>86</v>
      </c>
      <c r="Q32" s="10">
        <v>25</v>
      </c>
      <c r="R32" s="11">
        <f t="shared" si="59"/>
        <v>0.23809523809523808</v>
      </c>
      <c r="S32" s="10">
        <v>26</v>
      </c>
      <c r="T32" s="11">
        <f t="shared" si="60"/>
        <v>0.24761904761904763</v>
      </c>
      <c r="U32" s="10">
        <v>54</v>
      </c>
      <c r="V32" s="12">
        <f t="shared" si="61"/>
        <v>0.51428571428571423</v>
      </c>
      <c r="W32" s="13">
        <f t="shared" si="62"/>
        <v>105</v>
      </c>
      <c r="X32" s="14">
        <f t="shared" si="63"/>
        <v>4.1333333333333337</v>
      </c>
      <c r="Y32" s="19">
        <f>(SUM(X30:X32)/3)</f>
        <v>5.7753749395258831</v>
      </c>
      <c r="Z32" s="20" t="str">
        <f>IF(Y32&lt;=3,"Ruim",IF(Y32&gt;=7,"Bom","Regular"))</f>
        <v>Regular</v>
      </c>
      <c r="AA32" s="20"/>
    </row>
    <row r="33" spans="1:27" ht="12.75" x14ac:dyDescent="0.2">
      <c r="A33" s="5"/>
      <c r="B33" s="5"/>
      <c r="C33" s="5"/>
      <c r="D33" s="5"/>
      <c r="E33" s="5"/>
      <c r="F33" s="5"/>
      <c r="G33" s="5"/>
    </row>
    <row r="34" spans="1:27" ht="12.75" x14ac:dyDescent="0.2">
      <c r="A34" s="6" t="s">
        <v>3</v>
      </c>
      <c r="B34" s="9">
        <v>42865</v>
      </c>
      <c r="C34" s="43" t="s">
        <v>4</v>
      </c>
      <c r="D34" s="44"/>
      <c r="E34" s="45" t="s">
        <v>5</v>
      </c>
      <c r="F34" s="44"/>
      <c r="G34" s="46" t="s">
        <v>7</v>
      </c>
      <c r="H34" s="44"/>
      <c r="I34" s="7" t="s">
        <v>10</v>
      </c>
      <c r="J34" s="7" t="s">
        <v>11</v>
      </c>
      <c r="K34" s="40" t="s">
        <v>12</v>
      </c>
      <c r="L34" s="41"/>
      <c r="M34" s="8" t="s">
        <v>13</v>
      </c>
      <c r="O34" s="6" t="s">
        <v>3</v>
      </c>
      <c r="P34" s="9">
        <v>42865</v>
      </c>
      <c r="Q34" s="43" t="s">
        <v>4</v>
      </c>
      <c r="R34" s="44"/>
      <c r="S34" s="45" t="s">
        <v>5</v>
      </c>
      <c r="T34" s="44"/>
      <c r="U34" s="46" t="s">
        <v>7</v>
      </c>
      <c r="V34" s="44"/>
      <c r="W34" s="7" t="s">
        <v>10</v>
      </c>
      <c r="X34" s="7" t="s">
        <v>11</v>
      </c>
      <c r="Y34" s="40" t="s">
        <v>12</v>
      </c>
      <c r="Z34" s="41"/>
      <c r="AA34" s="8" t="s">
        <v>13</v>
      </c>
    </row>
    <row r="35" spans="1:27" ht="12.75" x14ac:dyDescent="0.2">
      <c r="A35" s="3" t="s">
        <v>6</v>
      </c>
      <c r="B35" s="3" t="s">
        <v>61</v>
      </c>
      <c r="C35" s="10">
        <v>155</v>
      </c>
      <c r="D35" s="11">
        <f t="shared" ref="D35:D37" si="64">(C35/I35)</f>
        <v>0.68584070796460173</v>
      </c>
      <c r="E35" s="10">
        <v>48</v>
      </c>
      <c r="F35" s="11">
        <f t="shared" ref="F35:F37" si="65">E35/I35</f>
        <v>0.21238938053097345</v>
      </c>
      <c r="G35" s="10">
        <v>23</v>
      </c>
      <c r="H35" s="12">
        <f t="shared" ref="H35:H37" si="66">G35/I35</f>
        <v>0.10176991150442478</v>
      </c>
      <c r="I35" s="13">
        <f t="shared" ref="I35:I37" si="67">SUM(C35+E35+G35)</f>
        <v>226</v>
      </c>
      <c r="J35" s="14">
        <f t="shared" ref="J35:J37" si="68">((C35*10)+(E35*5)+(G35*1))/I35</f>
        <v>8.0221238938053094</v>
      </c>
      <c r="K35" s="15">
        <f>SUM(I35:I37)</f>
        <v>593</v>
      </c>
      <c r="L35" s="16">
        <f>K35/M35</f>
        <v>0.43095930232558138</v>
      </c>
      <c r="M35" s="17">
        <v>1376</v>
      </c>
      <c r="O35" s="3" t="s">
        <v>6</v>
      </c>
      <c r="P35" s="3" t="s">
        <v>90</v>
      </c>
      <c r="Q35" s="10">
        <v>180</v>
      </c>
      <c r="R35" s="11">
        <f t="shared" ref="R35:R37" si="69">(Q35/W35)</f>
        <v>0.68965517241379315</v>
      </c>
      <c r="S35" s="10">
        <v>60</v>
      </c>
      <c r="T35" s="11">
        <f t="shared" ref="T35:T37" si="70">S35/W35</f>
        <v>0.22988505747126436</v>
      </c>
      <c r="U35" s="10">
        <v>21</v>
      </c>
      <c r="V35" s="12">
        <f t="shared" ref="V35:V37" si="71">U35/W35</f>
        <v>8.0459770114942528E-2</v>
      </c>
      <c r="W35" s="13">
        <f t="shared" ref="W35:W37" si="72">SUM(Q35+S35+U35)</f>
        <v>261</v>
      </c>
      <c r="X35" s="14">
        <f t="shared" ref="X35:X37" si="73">((Q35*10)+(S35*5)+(U35*1))/W35</f>
        <v>8.1264367816091951</v>
      </c>
      <c r="Y35" s="15">
        <f>SUM(W35:W37)</f>
        <v>692</v>
      </c>
      <c r="Z35" s="16">
        <f>Y35/AA35</f>
        <v>1.8907103825136613</v>
      </c>
      <c r="AA35" s="17">
        <v>366</v>
      </c>
    </row>
    <row r="36" spans="1:27" ht="12.75" x14ac:dyDescent="0.2">
      <c r="A36" s="3" t="s">
        <v>8</v>
      </c>
      <c r="B36" s="3" t="s">
        <v>67</v>
      </c>
      <c r="C36" s="10">
        <v>113</v>
      </c>
      <c r="D36" s="11">
        <f t="shared" si="64"/>
        <v>0.52073732718894006</v>
      </c>
      <c r="E36" s="10">
        <v>80</v>
      </c>
      <c r="F36" s="11">
        <f t="shared" si="65"/>
        <v>0.3686635944700461</v>
      </c>
      <c r="G36" s="10">
        <v>24</v>
      </c>
      <c r="H36" s="12">
        <f t="shared" si="66"/>
        <v>0.11059907834101383</v>
      </c>
      <c r="I36" s="13">
        <f t="shared" si="67"/>
        <v>217</v>
      </c>
      <c r="J36" s="14">
        <f t="shared" si="68"/>
        <v>7.161290322580645</v>
      </c>
      <c r="K36" s="42" t="s">
        <v>17</v>
      </c>
      <c r="L36" s="41"/>
      <c r="M36" s="41"/>
      <c r="O36" s="3" t="s">
        <v>8</v>
      </c>
      <c r="P36" s="18" t="s">
        <v>31</v>
      </c>
      <c r="Q36" s="10">
        <v>86</v>
      </c>
      <c r="R36" s="11">
        <f t="shared" si="69"/>
        <v>0.4942528735632184</v>
      </c>
      <c r="S36" s="10">
        <v>50</v>
      </c>
      <c r="T36" s="11">
        <f t="shared" si="70"/>
        <v>0.28735632183908044</v>
      </c>
      <c r="U36" s="10">
        <v>38</v>
      </c>
      <c r="V36" s="12">
        <f t="shared" si="71"/>
        <v>0.21839080459770116</v>
      </c>
      <c r="W36" s="13">
        <f t="shared" si="72"/>
        <v>174</v>
      </c>
      <c r="X36" s="14">
        <f t="shared" si="73"/>
        <v>6.5977011494252871</v>
      </c>
      <c r="Y36" s="42" t="s">
        <v>17</v>
      </c>
      <c r="Z36" s="41"/>
      <c r="AA36" s="41"/>
    </row>
    <row r="37" spans="1:27" ht="12.75" x14ac:dyDescent="0.2">
      <c r="A37" s="3" t="s">
        <v>9</v>
      </c>
      <c r="B37" s="3" t="s">
        <v>92</v>
      </c>
      <c r="C37" s="10">
        <v>63</v>
      </c>
      <c r="D37" s="11">
        <f t="shared" si="64"/>
        <v>0.42</v>
      </c>
      <c r="E37" s="10">
        <v>25</v>
      </c>
      <c r="F37" s="11">
        <f t="shared" si="65"/>
        <v>0.16666666666666666</v>
      </c>
      <c r="G37" s="10">
        <v>62</v>
      </c>
      <c r="H37" s="12">
        <f t="shared" si="66"/>
        <v>0.41333333333333333</v>
      </c>
      <c r="I37" s="13">
        <f t="shared" si="67"/>
        <v>150</v>
      </c>
      <c r="J37" s="14">
        <f t="shared" si="68"/>
        <v>5.4466666666666663</v>
      </c>
      <c r="K37" s="19">
        <f>(SUM(J35:J37)/3)</f>
        <v>6.8766936276842072</v>
      </c>
      <c r="L37" s="20" t="str">
        <f>IF(K37&lt;=3,"Ruim",IF(K37&gt;=7,"Bom","Regular"))</f>
        <v>Regular</v>
      </c>
      <c r="M37" s="20"/>
      <c r="O37" s="3" t="s">
        <v>9</v>
      </c>
      <c r="P37" s="18" t="s">
        <v>118</v>
      </c>
      <c r="Q37" s="10">
        <v>113</v>
      </c>
      <c r="R37" s="11">
        <f t="shared" si="69"/>
        <v>0.43968871595330739</v>
      </c>
      <c r="S37" s="10">
        <v>17</v>
      </c>
      <c r="T37" s="11">
        <f t="shared" si="70"/>
        <v>6.6147859922178989E-2</v>
      </c>
      <c r="U37" s="10">
        <v>127</v>
      </c>
      <c r="V37" s="12">
        <f t="shared" si="71"/>
        <v>0.49416342412451364</v>
      </c>
      <c r="W37" s="13">
        <f t="shared" si="72"/>
        <v>257</v>
      </c>
      <c r="X37" s="14">
        <f t="shared" si="73"/>
        <v>5.2217898832684826</v>
      </c>
      <c r="Y37" s="19">
        <f>(SUM(X35:X37)/3)</f>
        <v>6.6486426047676552</v>
      </c>
      <c r="Z37" s="20" t="str">
        <f>IF(Y37&lt;=3,"Ruim",IF(Y37&gt;=7,"Bom","Regular"))</f>
        <v>Regular</v>
      </c>
      <c r="AA37" s="20"/>
    </row>
    <row r="39" spans="1:27" ht="12.75" x14ac:dyDescent="0.2">
      <c r="A39" s="6" t="s">
        <v>3</v>
      </c>
      <c r="B39" s="9">
        <v>42866</v>
      </c>
      <c r="C39" s="43" t="s">
        <v>4</v>
      </c>
      <c r="D39" s="44"/>
      <c r="E39" s="45" t="s">
        <v>5</v>
      </c>
      <c r="F39" s="44"/>
      <c r="G39" s="46" t="s">
        <v>7</v>
      </c>
      <c r="H39" s="44"/>
      <c r="I39" s="7" t="s">
        <v>10</v>
      </c>
      <c r="J39" s="7" t="s">
        <v>11</v>
      </c>
      <c r="K39" s="40" t="s">
        <v>12</v>
      </c>
      <c r="L39" s="41"/>
      <c r="M39" s="8" t="s">
        <v>13</v>
      </c>
      <c r="O39" s="6" t="s">
        <v>3</v>
      </c>
      <c r="P39" s="9">
        <v>42866</v>
      </c>
      <c r="Q39" s="43" t="s">
        <v>4</v>
      </c>
      <c r="R39" s="44"/>
      <c r="S39" s="45" t="s">
        <v>5</v>
      </c>
      <c r="T39" s="44"/>
      <c r="U39" s="46" t="s">
        <v>7</v>
      </c>
      <c r="V39" s="44"/>
      <c r="W39" s="7" t="s">
        <v>10</v>
      </c>
      <c r="X39" s="7" t="s">
        <v>11</v>
      </c>
      <c r="Y39" s="40" t="s">
        <v>12</v>
      </c>
      <c r="Z39" s="41"/>
      <c r="AA39" s="8" t="s">
        <v>13</v>
      </c>
    </row>
    <row r="40" spans="1:27" ht="12.75" x14ac:dyDescent="0.2">
      <c r="A40" s="3" t="s">
        <v>6</v>
      </c>
      <c r="B40" s="3" t="s">
        <v>39</v>
      </c>
      <c r="C40" s="10">
        <v>78</v>
      </c>
      <c r="D40" s="11">
        <f t="shared" ref="D40:D42" si="74">(C40/I40)</f>
        <v>0.49367088607594939</v>
      </c>
      <c r="E40" s="10">
        <v>60</v>
      </c>
      <c r="F40" s="11">
        <f t="shared" ref="F40:F42" si="75">E40/I40</f>
        <v>0.379746835443038</v>
      </c>
      <c r="G40" s="10">
        <v>20</v>
      </c>
      <c r="H40" s="12">
        <f t="shared" ref="H40:H42" si="76">G40/I40</f>
        <v>0.12658227848101267</v>
      </c>
      <c r="I40" s="13">
        <f t="shared" ref="I40:I42" si="77">SUM(C40+E40+G40)</f>
        <v>158</v>
      </c>
      <c r="J40" s="14">
        <f t="shared" ref="J40:J42" si="78">((C40*10)+(E40*5)+(G40*1))/I40</f>
        <v>6.962025316455696</v>
      </c>
      <c r="K40" s="15">
        <f t="shared" ref="K40:L40" si="79">SUM(I40:I42)</f>
        <v>476</v>
      </c>
      <c r="L40" s="14">
        <f t="shared" si="79"/>
        <v>17.30692327563937</v>
      </c>
      <c r="M40" s="17">
        <v>1190</v>
      </c>
      <c r="O40" s="3" t="s">
        <v>6</v>
      </c>
      <c r="P40" s="3" t="s">
        <v>14</v>
      </c>
      <c r="Q40" s="10">
        <v>238</v>
      </c>
      <c r="R40" s="12">
        <f>(Q40/W40)</f>
        <v>0.65564738292011016</v>
      </c>
      <c r="S40" s="10">
        <v>45</v>
      </c>
      <c r="T40" s="11">
        <f t="shared" ref="T40:T42" si="80">S40/W40</f>
        <v>0.12396694214876033</v>
      </c>
      <c r="U40" s="10">
        <v>80</v>
      </c>
      <c r="V40" s="12">
        <f t="shared" ref="V40:V42" si="81">U40/W40</f>
        <v>0.22038567493112948</v>
      </c>
      <c r="W40" s="13">
        <f t="shared" ref="W40:W42" si="82">SUM(Q40+S40+U40)</f>
        <v>363</v>
      </c>
      <c r="X40" s="14">
        <f t="shared" ref="X40:X42" si="83">((Q40*10)+(S40*5)+(U40*1))/W40</f>
        <v>7.3966942148760326</v>
      </c>
      <c r="Y40" s="15">
        <f t="shared" ref="Y40:Z40" si="84">SUM(W40:W42)</f>
        <v>744</v>
      </c>
      <c r="Z40" s="14">
        <f t="shared" si="84"/>
        <v>15.921187973544548</v>
      </c>
      <c r="AA40" s="17">
        <v>371</v>
      </c>
    </row>
    <row r="41" spans="1:27" ht="12.75" x14ac:dyDescent="0.2">
      <c r="A41" s="3" t="s">
        <v>8</v>
      </c>
      <c r="B41" s="3" t="s">
        <v>113</v>
      </c>
      <c r="C41" s="10">
        <v>72</v>
      </c>
      <c r="D41" s="11">
        <f t="shared" si="74"/>
        <v>0.32727272727272727</v>
      </c>
      <c r="E41" s="10">
        <v>91</v>
      </c>
      <c r="F41" s="11">
        <f t="shared" si="75"/>
        <v>0.41363636363636364</v>
      </c>
      <c r="G41" s="10">
        <v>57</v>
      </c>
      <c r="H41" s="12">
        <f t="shared" si="76"/>
        <v>0.25909090909090909</v>
      </c>
      <c r="I41" s="13">
        <f t="shared" si="77"/>
        <v>220</v>
      </c>
      <c r="J41" s="14">
        <f t="shared" si="78"/>
        <v>5.6</v>
      </c>
      <c r="K41" s="42" t="s">
        <v>17</v>
      </c>
      <c r="L41" s="41"/>
      <c r="M41" s="41"/>
      <c r="O41" s="3" t="s">
        <v>8</v>
      </c>
      <c r="P41" s="3" t="s">
        <v>142</v>
      </c>
      <c r="Q41" s="10">
        <v>76</v>
      </c>
      <c r="R41" s="12">
        <f t="shared" ref="R41:R42" si="85">Q41/W41</f>
        <v>0.36893203883495146</v>
      </c>
      <c r="S41" s="10">
        <v>42</v>
      </c>
      <c r="T41" s="11">
        <f t="shared" si="80"/>
        <v>0.20388349514563106</v>
      </c>
      <c r="U41" s="10">
        <v>88</v>
      </c>
      <c r="V41" s="12">
        <f t="shared" si="81"/>
        <v>0.42718446601941745</v>
      </c>
      <c r="W41" s="13">
        <f t="shared" si="82"/>
        <v>206</v>
      </c>
      <c r="X41" s="14">
        <f t="shared" si="83"/>
        <v>5.1359223300970873</v>
      </c>
      <c r="Y41" s="42" t="s">
        <v>17</v>
      </c>
      <c r="Z41" s="41"/>
      <c r="AA41" s="41"/>
    </row>
    <row r="42" spans="1:27" ht="12.75" x14ac:dyDescent="0.2">
      <c r="A42" s="3" t="s">
        <v>9</v>
      </c>
      <c r="B42" s="3" t="s">
        <v>98</v>
      </c>
      <c r="C42" s="10">
        <v>35</v>
      </c>
      <c r="D42" s="11">
        <f t="shared" si="74"/>
        <v>0.35714285714285715</v>
      </c>
      <c r="E42" s="10">
        <v>13</v>
      </c>
      <c r="F42" s="11">
        <f t="shared" si="75"/>
        <v>0.1326530612244898</v>
      </c>
      <c r="G42" s="10">
        <v>50</v>
      </c>
      <c r="H42" s="12">
        <f t="shared" si="76"/>
        <v>0.51020408163265307</v>
      </c>
      <c r="I42" s="13">
        <f t="shared" si="77"/>
        <v>98</v>
      </c>
      <c r="J42" s="14">
        <f t="shared" si="78"/>
        <v>4.7448979591836737</v>
      </c>
      <c r="K42" s="19">
        <f>(SUM(J40:J42)/3)</f>
        <v>5.7689744252131234</v>
      </c>
      <c r="L42" s="20" t="str">
        <f>IF(K42&lt;=3,"Ruim",IF(K42&gt;=7,"Bom","Regular"))</f>
        <v>Regular</v>
      </c>
      <c r="M42" s="20"/>
      <c r="O42" s="3" t="s">
        <v>9</v>
      </c>
      <c r="P42" s="3" t="s">
        <v>64</v>
      </c>
      <c r="Q42" s="10">
        <v>22</v>
      </c>
      <c r="R42" s="12">
        <f t="shared" si="85"/>
        <v>0.12571428571428572</v>
      </c>
      <c r="S42" s="10">
        <v>55</v>
      </c>
      <c r="T42" s="11">
        <f t="shared" si="80"/>
        <v>0.31428571428571428</v>
      </c>
      <c r="U42" s="10">
        <v>98</v>
      </c>
      <c r="V42" s="12">
        <f t="shared" si="81"/>
        <v>0.56000000000000005</v>
      </c>
      <c r="W42" s="13">
        <f t="shared" si="82"/>
        <v>175</v>
      </c>
      <c r="X42" s="14">
        <f t="shared" si="83"/>
        <v>3.3885714285714288</v>
      </c>
      <c r="Y42" s="19">
        <f>(SUM(X40:X42)/3)</f>
        <v>5.3070626578481823</v>
      </c>
      <c r="Z42" s="20" t="str">
        <f>IF(Y42&lt;=3,"Ruim",IF(Y42&gt;=7,"Bom","Regular"))</f>
        <v>Regular</v>
      </c>
      <c r="AA42" s="20"/>
    </row>
    <row r="44" spans="1:27" ht="12.75" x14ac:dyDescent="0.2">
      <c r="A44" s="6" t="s">
        <v>3</v>
      </c>
      <c r="B44" s="9">
        <v>42867</v>
      </c>
      <c r="C44" s="43" t="s">
        <v>4</v>
      </c>
      <c r="D44" s="44"/>
      <c r="E44" s="45" t="s">
        <v>5</v>
      </c>
      <c r="F44" s="44"/>
      <c r="G44" s="46" t="s">
        <v>7</v>
      </c>
      <c r="H44" s="44"/>
      <c r="I44" s="7" t="s">
        <v>10</v>
      </c>
      <c r="J44" s="7" t="s">
        <v>11</v>
      </c>
      <c r="K44" s="40" t="s">
        <v>12</v>
      </c>
      <c r="L44" s="41"/>
      <c r="M44" s="8" t="s">
        <v>13</v>
      </c>
      <c r="O44" s="6" t="s">
        <v>3</v>
      </c>
      <c r="P44" s="9">
        <v>42867</v>
      </c>
      <c r="Q44" s="43" t="s">
        <v>4</v>
      </c>
      <c r="R44" s="44"/>
      <c r="S44" s="45" t="s">
        <v>5</v>
      </c>
      <c r="T44" s="44"/>
      <c r="U44" s="46" t="s">
        <v>7</v>
      </c>
      <c r="V44" s="44"/>
      <c r="W44" s="7" t="s">
        <v>10</v>
      </c>
      <c r="X44" s="7" t="s">
        <v>11</v>
      </c>
      <c r="Y44" s="40" t="s">
        <v>12</v>
      </c>
      <c r="Z44" s="41"/>
      <c r="AA44" s="8" t="s">
        <v>13</v>
      </c>
    </row>
    <row r="45" spans="1:27" ht="12.75" x14ac:dyDescent="0.2">
      <c r="A45" s="3" t="s">
        <v>6</v>
      </c>
      <c r="B45" s="3" t="s">
        <v>100</v>
      </c>
      <c r="C45" s="10">
        <v>121</v>
      </c>
      <c r="D45" s="11">
        <f t="shared" ref="D45:D47" si="86">(C45/I45)</f>
        <v>0.35905044510385759</v>
      </c>
      <c r="E45" s="10">
        <v>81</v>
      </c>
      <c r="F45" s="11">
        <f t="shared" ref="F45:F47" si="87">E45/I45</f>
        <v>0.24035608308605341</v>
      </c>
      <c r="G45" s="10">
        <v>135</v>
      </c>
      <c r="H45" s="12">
        <f t="shared" ref="H45:H47" si="88">G45/I45</f>
        <v>0.40059347181008903</v>
      </c>
      <c r="I45" s="13">
        <f t="shared" ref="I45:I47" si="89">SUM(C45+E45+G45)</f>
        <v>337</v>
      </c>
      <c r="J45" s="14">
        <f t="shared" ref="J45:J47" si="90">((C45*10)+(E45*5)+(G45*1))/I45</f>
        <v>5.1928783382789314</v>
      </c>
      <c r="K45" s="15">
        <f>SUM(I45:I47)</f>
        <v>598</v>
      </c>
      <c r="L45" s="16">
        <f>K45/M45</f>
        <v>0.63013698630136983</v>
      </c>
      <c r="M45" s="17">
        <v>949</v>
      </c>
      <c r="O45" s="3" t="s">
        <v>6</v>
      </c>
      <c r="P45" s="3" t="s">
        <v>59</v>
      </c>
      <c r="Q45" s="10">
        <v>98</v>
      </c>
      <c r="R45" s="11">
        <f t="shared" ref="R45:R47" si="91">(Q45/W45)</f>
        <v>0.52406417112299464</v>
      </c>
      <c r="S45" s="10">
        <v>61</v>
      </c>
      <c r="T45" s="11">
        <f t="shared" ref="T45:T47" si="92">S45/W45</f>
        <v>0.32620320855614976</v>
      </c>
      <c r="U45" s="10">
        <v>28</v>
      </c>
      <c r="V45" s="12">
        <f t="shared" ref="V45:V47" si="93">U45/W45</f>
        <v>0.1497326203208556</v>
      </c>
      <c r="W45" s="13">
        <f t="shared" ref="W45:W47" si="94">SUM(Q45+S45+U45)</f>
        <v>187</v>
      </c>
      <c r="X45" s="14">
        <f t="shared" ref="X45:X47" si="95">((Q45*10)+(S45*5)+(U45*1))/W45</f>
        <v>7.0213903743315509</v>
      </c>
      <c r="Y45" s="15">
        <f>SUM(W45:W47)</f>
        <v>510</v>
      </c>
      <c r="Z45" s="16">
        <f>Y45/AA45</f>
        <v>2.0901639344262297</v>
      </c>
      <c r="AA45" s="17">
        <v>244</v>
      </c>
    </row>
    <row r="46" spans="1:27" ht="12.75" x14ac:dyDescent="0.2">
      <c r="A46" s="3" t="s">
        <v>8</v>
      </c>
      <c r="B46" s="3" t="s">
        <v>128</v>
      </c>
      <c r="C46" s="10">
        <v>69</v>
      </c>
      <c r="D46" s="11">
        <f t="shared" si="86"/>
        <v>0.56557377049180324</v>
      </c>
      <c r="E46" s="10">
        <v>33</v>
      </c>
      <c r="F46" s="11">
        <f t="shared" si="87"/>
        <v>0.27049180327868855</v>
      </c>
      <c r="G46" s="10">
        <v>20</v>
      </c>
      <c r="H46" s="12">
        <f t="shared" si="88"/>
        <v>0.16393442622950818</v>
      </c>
      <c r="I46" s="13">
        <f t="shared" si="89"/>
        <v>122</v>
      </c>
      <c r="J46" s="14">
        <f t="shared" si="90"/>
        <v>7.1721311475409832</v>
      </c>
      <c r="K46" s="42" t="s">
        <v>17</v>
      </c>
      <c r="L46" s="41"/>
      <c r="M46" s="41"/>
      <c r="O46" s="3" t="s">
        <v>8</v>
      </c>
      <c r="P46" s="3" t="s">
        <v>97</v>
      </c>
      <c r="Q46" s="10">
        <v>138</v>
      </c>
      <c r="R46" s="11">
        <f t="shared" si="91"/>
        <v>0.59740259740259738</v>
      </c>
      <c r="S46" s="10">
        <v>42</v>
      </c>
      <c r="T46" s="11">
        <f t="shared" si="92"/>
        <v>0.18181818181818182</v>
      </c>
      <c r="U46" s="10">
        <v>51</v>
      </c>
      <c r="V46" s="12">
        <f t="shared" si="93"/>
        <v>0.22077922077922077</v>
      </c>
      <c r="W46" s="13">
        <f t="shared" si="94"/>
        <v>231</v>
      </c>
      <c r="X46" s="14">
        <f t="shared" si="95"/>
        <v>7.1038961038961039</v>
      </c>
      <c r="Y46" s="42" t="s">
        <v>17</v>
      </c>
      <c r="Z46" s="41"/>
      <c r="AA46" s="41"/>
    </row>
    <row r="47" spans="1:27" ht="12.75" x14ac:dyDescent="0.2">
      <c r="A47" s="3" t="s">
        <v>9</v>
      </c>
      <c r="B47" s="3" t="s">
        <v>115</v>
      </c>
      <c r="C47" s="10">
        <v>102</v>
      </c>
      <c r="D47" s="11">
        <f t="shared" si="86"/>
        <v>0.73381294964028776</v>
      </c>
      <c r="E47" s="10">
        <v>25</v>
      </c>
      <c r="F47" s="11">
        <f t="shared" si="87"/>
        <v>0.17985611510791366</v>
      </c>
      <c r="G47" s="10">
        <v>12</v>
      </c>
      <c r="H47" s="12">
        <f t="shared" si="88"/>
        <v>8.6330935251798566E-2</v>
      </c>
      <c r="I47" s="13">
        <f t="shared" si="89"/>
        <v>139</v>
      </c>
      <c r="J47" s="14">
        <f t="shared" si="90"/>
        <v>8.3237410071942453</v>
      </c>
      <c r="K47" s="19">
        <f>(SUM(J45:J47)/3)</f>
        <v>6.8962501643380536</v>
      </c>
      <c r="L47" s="20" t="str">
        <f>IF(K47&lt;=3,"Ruim",IF(K47&gt;=7,"Bom","Regular"))</f>
        <v>Regular</v>
      </c>
      <c r="M47" s="20"/>
      <c r="O47" s="3" t="s">
        <v>9</v>
      </c>
      <c r="P47" s="3" t="s">
        <v>129</v>
      </c>
      <c r="Q47" s="10">
        <v>21</v>
      </c>
      <c r="R47" s="11">
        <f t="shared" si="91"/>
        <v>0.22826086956521738</v>
      </c>
      <c r="S47" s="10">
        <v>6</v>
      </c>
      <c r="T47" s="11">
        <f t="shared" si="92"/>
        <v>6.5217391304347824E-2</v>
      </c>
      <c r="U47" s="10">
        <v>65</v>
      </c>
      <c r="V47" s="12">
        <f t="shared" si="93"/>
        <v>0.70652173913043481</v>
      </c>
      <c r="W47" s="13">
        <f t="shared" si="94"/>
        <v>92</v>
      </c>
      <c r="X47" s="14">
        <f t="shared" si="95"/>
        <v>3.3152173913043477</v>
      </c>
      <c r="Y47" s="19">
        <f>(SUM(X45:X47)/3)</f>
        <v>5.8135012898440008</v>
      </c>
      <c r="Z47" s="20" t="str">
        <f>IF(Y47&lt;=3,"Ruim",IF(Y47&gt;=7,"Bom","Regular"))</f>
        <v>Regular</v>
      </c>
      <c r="AA47" s="20"/>
    </row>
    <row r="48" spans="1:27" ht="12.75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</row>
    <row r="49" spans="1:27" ht="12.75" x14ac:dyDescent="0.2">
      <c r="A49" s="6" t="s">
        <v>3</v>
      </c>
      <c r="B49" s="9">
        <v>42870</v>
      </c>
      <c r="C49" s="43" t="s">
        <v>4</v>
      </c>
      <c r="D49" s="44"/>
      <c r="E49" s="45" t="s">
        <v>5</v>
      </c>
      <c r="F49" s="44"/>
      <c r="G49" s="46" t="s">
        <v>7</v>
      </c>
      <c r="H49" s="44"/>
      <c r="I49" s="7" t="s">
        <v>10</v>
      </c>
      <c r="J49" s="7" t="s">
        <v>11</v>
      </c>
      <c r="K49" s="40" t="s">
        <v>12</v>
      </c>
      <c r="L49" s="41"/>
      <c r="M49" s="8" t="s">
        <v>13</v>
      </c>
      <c r="O49" s="6" t="s">
        <v>3</v>
      </c>
      <c r="P49" s="9">
        <v>42870</v>
      </c>
      <c r="Q49" s="43" t="s">
        <v>4</v>
      </c>
      <c r="R49" s="44"/>
      <c r="S49" s="45" t="s">
        <v>5</v>
      </c>
      <c r="T49" s="44"/>
      <c r="U49" s="46" t="s">
        <v>7</v>
      </c>
      <c r="V49" s="44"/>
      <c r="W49" s="7" t="s">
        <v>10</v>
      </c>
      <c r="X49" s="7" t="s">
        <v>11</v>
      </c>
      <c r="Y49" s="40" t="s">
        <v>12</v>
      </c>
      <c r="Z49" s="41"/>
      <c r="AA49" s="8" t="s">
        <v>13</v>
      </c>
    </row>
    <row r="50" spans="1:27" ht="12.75" x14ac:dyDescent="0.2">
      <c r="A50" s="3" t="s">
        <v>6</v>
      </c>
      <c r="B50" s="3" t="s">
        <v>14</v>
      </c>
      <c r="C50" s="10">
        <v>81</v>
      </c>
      <c r="D50" s="11">
        <v>0.37155963302752293</v>
      </c>
      <c r="E50" s="10">
        <v>77</v>
      </c>
      <c r="F50" s="11">
        <v>0.35321100917431192</v>
      </c>
      <c r="G50" s="10">
        <v>60</v>
      </c>
      <c r="H50" s="12">
        <v>0.27522935779816515</v>
      </c>
      <c r="I50" s="13">
        <v>218</v>
      </c>
      <c r="J50" s="14">
        <v>5.7568807339449544</v>
      </c>
      <c r="K50" s="15">
        <v>534</v>
      </c>
      <c r="L50" s="16">
        <v>0.33147113594040967</v>
      </c>
      <c r="M50" s="17">
        <v>1611</v>
      </c>
      <c r="O50" s="3" t="s">
        <v>6</v>
      </c>
      <c r="P50" s="18" t="s">
        <v>16</v>
      </c>
      <c r="Q50" s="10">
        <v>87</v>
      </c>
      <c r="R50" s="11">
        <f t="shared" ref="R50:R52" si="96">(Q50/W50)</f>
        <v>0.56493506493506496</v>
      </c>
      <c r="S50" s="10">
        <v>43</v>
      </c>
      <c r="T50" s="11">
        <f t="shared" ref="T50:T52" si="97">S50/W50</f>
        <v>0.2792207792207792</v>
      </c>
      <c r="U50" s="10">
        <v>24</v>
      </c>
      <c r="V50" s="12">
        <f t="shared" ref="V50:V52" si="98">U50/W50</f>
        <v>0.15584415584415584</v>
      </c>
      <c r="W50" s="13">
        <f t="shared" ref="W50:W52" si="99">SUM(Q50+S50+U50)</f>
        <v>154</v>
      </c>
      <c r="X50" s="14">
        <f t="shared" ref="X50:X52" si="100">((Q50*10)+(S50*5)+(U50*1))/W50</f>
        <v>7.2012987012987013</v>
      </c>
      <c r="Y50" s="15">
        <f t="shared" ref="Y50:Z50" si="101">SUM(W50:W52)</f>
        <v>778</v>
      </c>
      <c r="Z50" s="14">
        <f t="shared" si="101"/>
        <v>15.880161041782001</v>
      </c>
      <c r="AA50" s="17">
        <v>820</v>
      </c>
    </row>
    <row r="51" spans="1:27" ht="12.75" x14ac:dyDescent="0.2">
      <c r="A51" s="3" t="s">
        <v>8</v>
      </c>
      <c r="B51" s="3" t="s">
        <v>62</v>
      </c>
      <c r="C51" s="10">
        <v>50</v>
      </c>
      <c r="D51" s="11">
        <v>0.28409090909090912</v>
      </c>
      <c r="E51" s="10">
        <v>66</v>
      </c>
      <c r="F51" s="11">
        <v>0.375</v>
      </c>
      <c r="G51" s="10">
        <v>60</v>
      </c>
      <c r="H51" s="12">
        <v>0.34090909090909088</v>
      </c>
      <c r="I51" s="13">
        <v>176</v>
      </c>
      <c r="J51" s="14">
        <v>5.0568181818181817</v>
      </c>
      <c r="K51" s="42" t="s">
        <v>17</v>
      </c>
      <c r="L51" s="41"/>
      <c r="M51" s="41"/>
      <c r="O51" s="3" t="s">
        <v>8</v>
      </c>
      <c r="P51" s="18" t="s">
        <v>68</v>
      </c>
      <c r="Q51" s="10">
        <v>202</v>
      </c>
      <c r="R51" s="11">
        <f t="shared" si="96"/>
        <v>0.39763779527559057</v>
      </c>
      <c r="S51" s="10">
        <v>143</v>
      </c>
      <c r="T51" s="11">
        <f t="shared" si="97"/>
        <v>0.28149606299212598</v>
      </c>
      <c r="U51" s="10">
        <v>163</v>
      </c>
      <c r="V51" s="12">
        <f t="shared" si="98"/>
        <v>0.32086614173228345</v>
      </c>
      <c r="W51" s="13">
        <f t="shared" si="99"/>
        <v>508</v>
      </c>
      <c r="X51" s="14">
        <f t="shared" si="100"/>
        <v>5.7047244094488185</v>
      </c>
      <c r="Y51" s="42" t="s">
        <v>17</v>
      </c>
      <c r="Z51" s="41"/>
      <c r="AA51" s="41"/>
    </row>
    <row r="52" spans="1:27" ht="12.75" x14ac:dyDescent="0.2">
      <c r="A52" s="3" t="s">
        <v>9</v>
      </c>
      <c r="B52" s="3" t="s">
        <v>103</v>
      </c>
      <c r="C52" s="10">
        <v>122</v>
      </c>
      <c r="D52" s="11">
        <v>0.87142857142857144</v>
      </c>
      <c r="E52" s="10">
        <v>18</v>
      </c>
      <c r="F52" s="11">
        <v>0.12857142857142856</v>
      </c>
      <c r="G52" s="10">
        <v>131</v>
      </c>
      <c r="H52" s="12">
        <v>0</v>
      </c>
      <c r="I52" s="13">
        <v>140</v>
      </c>
      <c r="J52" s="14">
        <v>9.3571428571428577</v>
      </c>
      <c r="K52" s="19">
        <v>6.7236139243019979</v>
      </c>
      <c r="L52" s="20" t="s">
        <v>153</v>
      </c>
      <c r="M52" s="20"/>
      <c r="O52" s="3" t="s">
        <v>9</v>
      </c>
      <c r="P52" s="18" t="s">
        <v>70</v>
      </c>
      <c r="Q52" s="10">
        <v>13</v>
      </c>
      <c r="R52" s="11">
        <f t="shared" si="96"/>
        <v>0.11206896551724138</v>
      </c>
      <c r="S52" s="10">
        <v>28</v>
      </c>
      <c r="T52" s="11">
        <f t="shared" si="97"/>
        <v>0.2413793103448276</v>
      </c>
      <c r="U52" s="10">
        <v>75</v>
      </c>
      <c r="V52" s="12">
        <f t="shared" si="98"/>
        <v>0.64655172413793105</v>
      </c>
      <c r="W52" s="13">
        <f t="shared" si="99"/>
        <v>116</v>
      </c>
      <c r="X52" s="14">
        <f t="shared" si="100"/>
        <v>2.9741379310344827</v>
      </c>
      <c r="Y52" s="19">
        <f>(SUM(X50:X52)/3)</f>
        <v>5.293387013927334</v>
      </c>
      <c r="Z52" s="20" t="str">
        <f>IF(Y52&lt;=3,"Ruim",IF(Y52&gt;=7,"Bom","Regular"))</f>
        <v>Regular</v>
      </c>
      <c r="AA52" s="20"/>
    </row>
    <row r="54" spans="1:27" ht="12.75" x14ac:dyDescent="0.2">
      <c r="A54" s="6" t="s">
        <v>3</v>
      </c>
      <c r="B54" s="9">
        <v>42871</v>
      </c>
      <c r="C54" s="43" t="s">
        <v>4</v>
      </c>
      <c r="D54" s="44"/>
      <c r="E54" s="45" t="s">
        <v>5</v>
      </c>
      <c r="F54" s="44"/>
      <c r="G54" s="46" t="s">
        <v>7</v>
      </c>
      <c r="H54" s="44"/>
      <c r="I54" s="7" t="s">
        <v>10</v>
      </c>
      <c r="J54" s="7" t="s">
        <v>11</v>
      </c>
      <c r="K54" s="40" t="s">
        <v>12</v>
      </c>
      <c r="L54" s="41"/>
      <c r="M54" s="8" t="s">
        <v>13</v>
      </c>
      <c r="O54" s="6" t="s">
        <v>3</v>
      </c>
      <c r="P54" s="9">
        <v>42871</v>
      </c>
      <c r="Q54" s="43" t="s">
        <v>4</v>
      </c>
      <c r="R54" s="44"/>
      <c r="S54" s="45" t="s">
        <v>5</v>
      </c>
      <c r="T54" s="44"/>
      <c r="U54" s="46" t="s">
        <v>7</v>
      </c>
      <c r="V54" s="44"/>
      <c r="W54" s="7" t="s">
        <v>10</v>
      </c>
      <c r="X54" s="7" t="s">
        <v>11</v>
      </c>
      <c r="Y54" s="40" t="s">
        <v>12</v>
      </c>
      <c r="Z54" s="41"/>
      <c r="AA54" s="8" t="s">
        <v>13</v>
      </c>
    </row>
    <row r="55" spans="1:27" ht="12.75" x14ac:dyDescent="0.2">
      <c r="A55" s="3" t="s">
        <v>6</v>
      </c>
      <c r="B55" s="3" t="s">
        <v>15</v>
      </c>
      <c r="C55" s="10">
        <v>86</v>
      </c>
      <c r="D55" s="11">
        <v>0.49142857142857144</v>
      </c>
      <c r="E55" s="10">
        <v>63</v>
      </c>
      <c r="F55" s="11">
        <v>0.36</v>
      </c>
      <c r="G55" s="10">
        <v>26</v>
      </c>
      <c r="H55" s="12">
        <v>0.14857142857142858</v>
      </c>
      <c r="I55" s="13">
        <v>175</v>
      </c>
      <c r="J55" s="14">
        <v>6.862857142857143</v>
      </c>
      <c r="K55" s="15">
        <v>549</v>
      </c>
      <c r="L55" s="16">
        <v>0.34078212290502791</v>
      </c>
      <c r="M55" s="17">
        <v>1611</v>
      </c>
      <c r="O55" s="3" t="s">
        <v>6</v>
      </c>
      <c r="P55" s="18" t="s">
        <v>53</v>
      </c>
      <c r="Q55" s="10">
        <v>114</v>
      </c>
      <c r="R55" s="11">
        <f t="shared" ref="R55:R57" si="102">(Q55/W55)</f>
        <v>0.61621621621621625</v>
      </c>
      <c r="S55" s="10">
        <v>54</v>
      </c>
      <c r="T55" s="11">
        <f t="shared" ref="T55:T57" si="103">S55/W55</f>
        <v>0.29189189189189191</v>
      </c>
      <c r="U55" s="10">
        <v>17</v>
      </c>
      <c r="V55" s="12">
        <f t="shared" ref="V55:V57" si="104">U55/W55</f>
        <v>9.1891891891891897E-2</v>
      </c>
      <c r="W55" s="13">
        <f t="shared" ref="W55:W57" si="105">SUM(Q55+S55+U55)</f>
        <v>185</v>
      </c>
      <c r="X55" s="14">
        <f t="shared" ref="X55:X57" si="106">((Q55*10)+(S55*5)+(U55*1))/W55</f>
        <v>7.7135135135135133</v>
      </c>
      <c r="Y55" s="15">
        <f t="shared" ref="Y55:Z55" si="107">SUM(W55:W57)</f>
        <v>627</v>
      </c>
      <c r="Z55" s="14">
        <f t="shared" si="107"/>
        <v>17.777736387413807</v>
      </c>
      <c r="AA55" s="17">
        <v>820</v>
      </c>
    </row>
    <row r="56" spans="1:27" ht="12.75" x14ac:dyDescent="0.2">
      <c r="A56" s="3" t="s">
        <v>8</v>
      </c>
      <c r="B56" s="3" t="s">
        <v>22</v>
      </c>
      <c r="C56" s="10">
        <v>114</v>
      </c>
      <c r="D56" s="11">
        <v>0.45600000000000002</v>
      </c>
      <c r="E56" s="10">
        <v>92</v>
      </c>
      <c r="F56" s="11">
        <v>0.36799999999999999</v>
      </c>
      <c r="G56" s="10">
        <v>44</v>
      </c>
      <c r="H56" s="12">
        <v>0.17599999999999999</v>
      </c>
      <c r="I56" s="13">
        <v>250</v>
      </c>
      <c r="J56" s="14">
        <v>6.5759999999999996</v>
      </c>
      <c r="K56" s="42" t="s">
        <v>17</v>
      </c>
      <c r="L56" s="41"/>
      <c r="M56" s="41"/>
      <c r="O56" s="3" t="s">
        <v>8</v>
      </c>
      <c r="P56" s="18" t="s">
        <v>31</v>
      </c>
      <c r="Q56" s="10">
        <v>155</v>
      </c>
      <c r="R56" s="11">
        <f t="shared" si="102"/>
        <v>0.5</v>
      </c>
      <c r="S56" s="10">
        <v>86</v>
      </c>
      <c r="T56" s="11">
        <f t="shared" si="103"/>
        <v>0.27741935483870966</v>
      </c>
      <c r="U56" s="10">
        <v>69</v>
      </c>
      <c r="V56" s="12">
        <f t="shared" si="104"/>
        <v>0.22258064516129034</v>
      </c>
      <c r="W56" s="13">
        <f t="shared" si="105"/>
        <v>310</v>
      </c>
      <c r="X56" s="14">
        <f t="shared" si="106"/>
        <v>6.6096774193548384</v>
      </c>
      <c r="Y56" s="42" t="s">
        <v>17</v>
      </c>
      <c r="Z56" s="41"/>
      <c r="AA56" s="41"/>
    </row>
    <row r="57" spans="1:27" ht="12.75" x14ac:dyDescent="0.2">
      <c r="A57" s="3" t="s">
        <v>9</v>
      </c>
      <c r="B57" s="3" t="s">
        <v>25</v>
      </c>
      <c r="C57" s="10">
        <v>70</v>
      </c>
      <c r="D57" s="11">
        <v>0.56451612903225812</v>
      </c>
      <c r="E57" s="10">
        <v>20</v>
      </c>
      <c r="F57" s="11">
        <v>0.16129032258064516</v>
      </c>
      <c r="G57" s="10">
        <v>34</v>
      </c>
      <c r="H57" s="12">
        <v>0.27419354838709675</v>
      </c>
      <c r="I57" s="13">
        <v>124</v>
      </c>
      <c r="J57" s="14">
        <v>6.725806451612903</v>
      </c>
      <c r="K57" s="19">
        <v>6.7215545314900149</v>
      </c>
      <c r="L57" s="20" t="s">
        <v>153</v>
      </c>
      <c r="M57" s="20"/>
      <c r="O57" s="3" t="s">
        <v>9</v>
      </c>
      <c r="P57" s="18" t="s">
        <v>57</v>
      </c>
      <c r="Q57" s="10">
        <v>24</v>
      </c>
      <c r="R57" s="11">
        <f t="shared" si="102"/>
        <v>0.18181818181818182</v>
      </c>
      <c r="S57" s="10">
        <v>27</v>
      </c>
      <c r="T57" s="11">
        <f t="shared" si="103"/>
        <v>0.20454545454545456</v>
      </c>
      <c r="U57" s="10">
        <v>81</v>
      </c>
      <c r="V57" s="12">
        <f t="shared" si="104"/>
        <v>0.61363636363636365</v>
      </c>
      <c r="W57" s="13">
        <f t="shared" si="105"/>
        <v>132</v>
      </c>
      <c r="X57" s="14">
        <f t="shared" si="106"/>
        <v>3.4545454545454546</v>
      </c>
      <c r="Y57" s="19">
        <f>(SUM(X55:X57)/3)</f>
        <v>5.9259121291379353</v>
      </c>
      <c r="Z57" s="20" t="str">
        <f>IF(Y57&lt;=3,"Ruim",IF(Y57&gt;=7,"Bom","Regular"))</f>
        <v>Regular</v>
      </c>
      <c r="AA57" s="20"/>
    </row>
    <row r="59" spans="1:27" ht="12.75" x14ac:dyDescent="0.2">
      <c r="A59" s="6" t="s">
        <v>3</v>
      </c>
      <c r="B59" s="9">
        <v>42872</v>
      </c>
      <c r="C59" s="43" t="s">
        <v>4</v>
      </c>
      <c r="D59" s="44"/>
      <c r="E59" s="45" t="s">
        <v>5</v>
      </c>
      <c r="F59" s="44"/>
      <c r="G59" s="46" t="s">
        <v>7</v>
      </c>
      <c r="H59" s="44"/>
      <c r="I59" s="7" t="s">
        <v>10</v>
      </c>
      <c r="J59" s="7" t="s">
        <v>11</v>
      </c>
      <c r="K59" s="40" t="s">
        <v>12</v>
      </c>
      <c r="L59" s="41"/>
      <c r="M59" s="8" t="s">
        <v>13</v>
      </c>
      <c r="O59" s="6" t="s">
        <v>3</v>
      </c>
      <c r="P59" s="9">
        <v>42872</v>
      </c>
      <c r="Q59" s="43" t="s">
        <v>4</v>
      </c>
      <c r="R59" s="44"/>
      <c r="S59" s="45" t="s">
        <v>5</v>
      </c>
      <c r="T59" s="44"/>
      <c r="U59" s="46" t="s">
        <v>7</v>
      </c>
      <c r="V59" s="44"/>
      <c r="W59" s="7" t="s">
        <v>10</v>
      </c>
      <c r="X59" s="7" t="s">
        <v>11</v>
      </c>
      <c r="Y59" s="40" t="s">
        <v>12</v>
      </c>
      <c r="Z59" s="41"/>
      <c r="AA59" s="8" t="s">
        <v>13</v>
      </c>
    </row>
    <row r="60" spans="1:27" ht="12.75" x14ac:dyDescent="0.2">
      <c r="A60" s="3" t="s">
        <v>6</v>
      </c>
      <c r="B60" s="3" t="s">
        <v>29</v>
      </c>
      <c r="C60" s="10">
        <v>140</v>
      </c>
      <c r="D60" s="11">
        <v>0.44585987261146498</v>
      </c>
      <c r="E60" s="10">
        <v>72</v>
      </c>
      <c r="F60" s="11">
        <v>0.22929936305732485</v>
      </c>
      <c r="G60" s="10">
        <v>102</v>
      </c>
      <c r="H60" s="12">
        <v>0.32484076433121017</v>
      </c>
      <c r="I60" s="13">
        <v>314</v>
      </c>
      <c r="J60" s="14">
        <v>5.9299363057324843</v>
      </c>
      <c r="K60" s="15">
        <v>562</v>
      </c>
      <c r="L60" s="16">
        <v>0.35592146928435719</v>
      </c>
      <c r="M60" s="17">
        <v>1579</v>
      </c>
      <c r="O60" s="3" t="s">
        <v>6</v>
      </c>
      <c r="P60" s="3" t="s">
        <v>207</v>
      </c>
      <c r="Q60" s="10">
        <v>42</v>
      </c>
      <c r="R60" s="11">
        <f t="shared" ref="R60:R62" si="108">(Q60/W60)</f>
        <v>0.72413793103448276</v>
      </c>
      <c r="S60" s="10">
        <v>6</v>
      </c>
      <c r="T60" s="11">
        <f t="shared" ref="T60:T62" si="109">S60/W60</f>
        <v>0.10344827586206896</v>
      </c>
      <c r="U60" s="10">
        <v>10</v>
      </c>
      <c r="V60" s="12">
        <f t="shared" ref="V60:V62" si="110">U60/W60</f>
        <v>0.17241379310344829</v>
      </c>
      <c r="W60" s="13">
        <f t="shared" ref="W60:W62" si="111">SUM(Q60+S60+U60)</f>
        <v>58</v>
      </c>
      <c r="X60" s="14">
        <f t="shared" ref="X60:X62" si="112">((Q60*10)+(S60*5)+(U60*1))/W60</f>
        <v>7.931034482758621</v>
      </c>
      <c r="Y60" s="15">
        <f t="shared" ref="Y60:Z60" si="113">SUM(W60:W62)</f>
        <v>252</v>
      </c>
      <c r="Z60" s="14">
        <f t="shared" si="113"/>
        <v>15.478841650971148</v>
      </c>
      <c r="AA60" s="17">
        <v>822</v>
      </c>
    </row>
    <row r="61" spans="1:27" ht="12.75" x14ac:dyDescent="0.2">
      <c r="A61" s="3" t="s">
        <v>8</v>
      </c>
      <c r="B61" s="3" t="s">
        <v>168</v>
      </c>
      <c r="C61" s="10">
        <v>41</v>
      </c>
      <c r="D61" s="11">
        <v>0.33884297520661155</v>
      </c>
      <c r="E61" s="10">
        <v>42</v>
      </c>
      <c r="F61" s="11">
        <v>0.34710743801652894</v>
      </c>
      <c r="G61" s="10">
        <v>38</v>
      </c>
      <c r="H61" s="12">
        <v>0.31404958677685951</v>
      </c>
      <c r="I61" s="13">
        <v>121</v>
      </c>
      <c r="J61" s="14">
        <v>5.4380165289256199</v>
      </c>
      <c r="K61" s="42" t="s">
        <v>17</v>
      </c>
      <c r="L61" s="41"/>
      <c r="M61" s="41"/>
      <c r="O61" s="3" t="s">
        <v>8</v>
      </c>
      <c r="P61" s="3" t="s">
        <v>187</v>
      </c>
      <c r="Q61" s="10">
        <v>28</v>
      </c>
      <c r="R61" s="11">
        <f t="shared" si="108"/>
        <v>0.22764227642276422</v>
      </c>
      <c r="S61" s="10">
        <v>37</v>
      </c>
      <c r="T61" s="11">
        <f t="shared" si="109"/>
        <v>0.30081300813008133</v>
      </c>
      <c r="U61" s="10">
        <v>58</v>
      </c>
      <c r="V61" s="12">
        <f t="shared" si="110"/>
        <v>0.47154471544715448</v>
      </c>
      <c r="W61" s="13">
        <f t="shared" si="111"/>
        <v>123</v>
      </c>
      <c r="X61" s="14">
        <f t="shared" si="112"/>
        <v>4.2520325203252032</v>
      </c>
      <c r="Y61" s="42" t="s">
        <v>17</v>
      </c>
      <c r="Z61" s="41"/>
      <c r="AA61" s="41"/>
    </row>
    <row r="62" spans="1:27" ht="12.75" x14ac:dyDescent="0.2">
      <c r="A62" s="3" t="s">
        <v>9</v>
      </c>
      <c r="B62" s="3" t="s">
        <v>18</v>
      </c>
      <c r="C62" s="10">
        <v>30</v>
      </c>
      <c r="D62" s="11">
        <v>0.23622047244094488</v>
      </c>
      <c r="E62" s="10">
        <v>28</v>
      </c>
      <c r="F62" s="11">
        <v>0.22047244094488189</v>
      </c>
      <c r="G62" s="10">
        <v>69</v>
      </c>
      <c r="H62" s="12">
        <v>0.54330708661417326</v>
      </c>
      <c r="I62" s="13">
        <v>127</v>
      </c>
      <c r="J62" s="14">
        <v>4.0078740157480315</v>
      </c>
      <c r="K62" s="19">
        <v>5.1252756168020452</v>
      </c>
      <c r="L62" s="20" t="s">
        <v>153</v>
      </c>
      <c r="M62" s="20"/>
      <c r="O62" s="3" t="s">
        <v>9</v>
      </c>
      <c r="P62" s="3" t="s">
        <v>208</v>
      </c>
      <c r="Q62" s="10">
        <v>15</v>
      </c>
      <c r="R62" s="11">
        <f t="shared" si="108"/>
        <v>0.21126760563380281</v>
      </c>
      <c r="S62" s="10">
        <v>7</v>
      </c>
      <c r="T62" s="11">
        <f t="shared" si="109"/>
        <v>9.8591549295774641E-2</v>
      </c>
      <c r="U62" s="10">
        <v>49</v>
      </c>
      <c r="V62" s="12">
        <f t="shared" si="110"/>
        <v>0.6901408450704225</v>
      </c>
      <c r="W62" s="13">
        <f t="shared" si="111"/>
        <v>71</v>
      </c>
      <c r="X62" s="14">
        <f t="shared" si="112"/>
        <v>3.295774647887324</v>
      </c>
      <c r="Y62" s="19">
        <f>(SUM(X60:X62)/3)</f>
        <v>5.1596138836570491</v>
      </c>
      <c r="Z62" s="20" t="str">
        <f>IF(Y62&lt;=3,"Ruim",IF(Y62&gt;=7,"Bom","Regular"))</f>
        <v>Regular</v>
      </c>
      <c r="AA62" s="20"/>
    </row>
    <row r="64" spans="1:27" ht="12.75" x14ac:dyDescent="0.2">
      <c r="A64" s="6" t="s">
        <v>3</v>
      </c>
      <c r="B64" s="9">
        <v>42873</v>
      </c>
      <c r="C64" s="43" t="s">
        <v>4</v>
      </c>
      <c r="D64" s="44"/>
      <c r="E64" s="45" t="s">
        <v>5</v>
      </c>
      <c r="F64" s="44"/>
      <c r="G64" s="46" t="s">
        <v>7</v>
      </c>
      <c r="H64" s="44"/>
      <c r="I64" s="7" t="s">
        <v>10</v>
      </c>
      <c r="J64" s="7" t="s">
        <v>11</v>
      </c>
      <c r="K64" s="40" t="s">
        <v>12</v>
      </c>
      <c r="L64" s="41"/>
      <c r="M64" s="8" t="s">
        <v>13</v>
      </c>
      <c r="O64" s="6" t="s">
        <v>3</v>
      </c>
      <c r="P64" s="9">
        <v>42873</v>
      </c>
      <c r="Q64" s="43" t="s">
        <v>4</v>
      </c>
      <c r="R64" s="44"/>
      <c r="S64" s="45" t="s">
        <v>5</v>
      </c>
      <c r="T64" s="44"/>
      <c r="U64" s="46" t="s">
        <v>7</v>
      </c>
      <c r="V64" s="44"/>
      <c r="W64" s="7" t="s">
        <v>10</v>
      </c>
      <c r="X64" s="7" t="s">
        <v>11</v>
      </c>
      <c r="Y64" s="40" t="s">
        <v>12</v>
      </c>
      <c r="Z64" s="41"/>
      <c r="AA64" s="8" t="s">
        <v>13</v>
      </c>
    </row>
    <row r="65" spans="1:27" ht="12.75" x14ac:dyDescent="0.2">
      <c r="A65" s="3" t="s">
        <v>6</v>
      </c>
      <c r="B65" s="3" t="s">
        <v>209</v>
      </c>
      <c r="C65" s="10">
        <v>91</v>
      </c>
      <c r="D65" s="11">
        <v>0.46907216494845361</v>
      </c>
      <c r="E65" s="10">
        <v>61</v>
      </c>
      <c r="F65" s="11">
        <v>0.31443298969072164</v>
      </c>
      <c r="G65" s="10">
        <v>42</v>
      </c>
      <c r="H65" s="12">
        <v>0.21649484536082475</v>
      </c>
      <c r="I65" s="13">
        <v>194</v>
      </c>
      <c r="J65" s="14">
        <v>6.4793814432989691</v>
      </c>
      <c r="K65" s="15">
        <v>700</v>
      </c>
      <c r="L65" s="16">
        <v>0.63233965672990067</v>
      </c>
      <c r="M65" s="17">
        <v>1107</v>
      </c>
      <c r="O65" s="3" t="s">
        <v>6</v>
      </c>
      <c r="P65" s="3" t="s">
        <v>138</v>
      </c>
      <c r="Q65" s="10">
        <v>142</v>
      </c>
      <c r="R65" s="11">
        <f t="shared" ref="R65:R67" si="114">(Q65/W65)</f>
        <v>0.85029940119760483</v>
      </c>
      <c r="S65" s="10">
        <v>4</v>
      </c>
      <c r="T65" s="11">
        <v>0.26</v>
      </c>
      <c r="U65" s="10">
        <v>21</v>
      </c>
      <c r="V65" s="12">
        <f t="shared" ref="V65:V67" si="115">U65/W65</f>
        <v>0.12574850299401197</v>
      </c>
      <c r="W65" s="13">
        <f t="shared" ref="W65:W67" si="116">SUM(Q65+S65+U65)</f>
        <v>167</v>
      </c>
      <c r="X65" s="14">
        <f t="shared" ref="X65:X67" si="117">((Q65*10)+(S65*5)+(U65*1))/W65</f>
        <v>8.7485029940119752</v>
      </c>
      <c r="Y65" s="15">
        <f t="shared" ref="Y65:Z65" si="118">SUM(W65:W67)</f>
        <v>352</v>
      </c>
      <c r="Z65" s="14">
        <f t="shared" si="118"/>
        <v>20.017097014273897</v>
      </c>
      <c r="AA65" s="17">
        <v>607</v>
      </c>
    </row>
    <row r="66" spans="1:27" ht="12.75" x14ac:dyDescent="0.2">
      <c r="A66" s="3" t="s">
        <v>8</v>
      </c>
      <c r="B66" s="3" t="s">
        <v>177</v>
      </c>
      <c r="C66" s="10">
        <v>94</v>
      </c>
      <c r="D66" s="11">
        <v>0.30618892508143325</v>
      </c>
      <c r="E66" s="10">
        <v>97</v>
      </c>
      <c r="F66" s="11">
        <v>0.31596091205211724</v>
      </c>
      <c r="G66" s="10">
        <v>116</v>
      </c>
      <c r="H66" s="12">
        <v>0.37785016286644951</v>
      </c>
      <c r="I66" s="13">
        <v>307</v>
      </c>
      <c r="J66" s="14">
        <v>5.0195439739413681</v>
      </c>
      <c r="K66" s="42" t="s">
        <v>17</v>
      </c>
      <c r="L66" s="41"/>
      <c r="M66" s="41"/>
      <c r="O66" s="3" t="s">
        <v>8</v>
      </c>
      <c r="P66" s="3" t="s">
        <v>168</v>
      </c>
      <c r="Q66" s="10">
        <v>78</v>
      </c>
      <c r="R66" s="11">
        <f t="shared" si="114"/>
        <v>0.68421052631578949</v>
      </c>
      <c r="S66" s="10">
        <v>16</v>
      </c>
      <c r="T66" s="11">
        <f t="shared" ref="T66:T67" si="119">S66/W66</f>
        <v>0.14035087719298245</v>
      </c>
      <c r="U66" s="10">
        <v>20</v>
      </c>
      <c r="V66" s="12">
        <f t="shared" si="115"/>
        <v>0.17543859649122806</v>
      </c>
      <c r="W66" s="13">
        <f t="shared" si="116"/>
        <v>114</v>
      </c>
      <c r="X66" s="14">
        <f t="shared" si="117"/>
        <v>7.7192982456140351</v>
      </c>
      <c r="Y66" s="42" t="s">
        <v>17</v>
      </c>
      <c r="Z66" s="41"/>
      <c r="AA66" s="41"/>
    </row>
    <row r="67" spans="1:27" ht="12.75" x14ac:dyDescent="0.2">
      <c r="A67" s="3" t="s">
        <v>9</v>
      </c>
      <c r="B67" s="3" t="s">
        <v>181</v>
      </c>
      <c r="C67" s="10">
        <v>156</v>
      </c>
      <c r="D67" s="11">
        <v>0.7839195979899497</v>
      </c>
      <c r="E67" s="10">
        <v>10</v>
      </c>
      <c r="F67" s="11">
        <v>5.0251256281407038E-2</v>
      </c>
      <c r="G67" s="10">
        <v>33</v>
      </c>
      <c r="H67" s="12">
        <v>0.16582914572864321</v>
      </c>
      <c r="I67" s="13">
        <v>199</v>
      </c>
      <c r="J67" s="14">
        <v>8.2562814070351767</v>
      </c>
      <c r="K67" s="19">
        <v>6.5850689414251704</v>
      </c>
      <c r="L67" s="20" t="s">
        <v>153</v>
      </c>
      <c r="M67" s="20"/>
      <c r="O67" s="3" t="s">
        <v>9</v>
      </c>
      <c r="P67" s="3" t="s">
        <v>19</v>
      </c>
      <c r="Q67" s="10">
        <v>17</v>
      </c>
      <c r="R67" s="11">
        <f t="shared" si="114"/>
        <v>0.23943661971830985</v>
      </c>
      <c r="S67" s="10">
        <v>7</v>
      </c>
      <c r="T67" s="11">
        <f t="shared" si="119"/>
        <v>9.8591549295774641E-2</v>
      </c>
      <c r="U67" s="10">
        <v>47</v>
      </c>
      <c r="V67" s="12">
        <f t="shared" si="115"/>
        <v>0.6619718309859155</v>
      </c>
      <c r="W67" s="13">
        <f t="shared" si="116"/>
        <v>71</v>
      </c>
      <c r="X67" s="14">
        <f t="shared" si="117"/>
        <v>3.5492957746478875</v>
      </c>
      <c r="Y67" s="19">
        <f>(SUM(X65:X67)/3)</f>
        <v>6.6723656714246324</v>
      </c>
      <c r="Z67" s="20" t="str">
        <f>IF(Y67&lt;=3,"Ruim",IF(Y67&gt;=7,"Bom","Regular"))</f>
        <v>Regular</v>
      </c>
      <c r="AA67" s="20"/>
    </row>
    <row r="69" spans="1:27" ht="12.75" x14ac:dyDescent="0.2">
      <c r="A69" s="6" t="s">
        <v>3</v>
      </c>
      <c r="B69" s="9">
        <v>42874</v>
      </c>
      <c r="C69" s="43" t="s">
        <v>4</v>
      </c>
      <c r="D69" s="44"/>
      <c r="E69" s="45" t="s">
        <v>5</v>
      </c>
      <c r="F69" s="44"/>
      <c r="G69" s="46" t="s">
        <v>7</v>
      </c>
      <c r="H69" s="44"/>
      <c r="I69" s="7" t="s">
        <v>10</v>
      </c>
      <c r="J69" s="7" t="s">
        <v>11</v>
      </c>
      <c r="K69" s="40" t="s">
        <v>12</v>
      </c>
      <c r="L69" s="41"/>
      <c r="M69" s="8" t="s">
        <v>13</v>
      </c>
      <c r="O69" s="6" t="s">
        <v>3</v>
      </c>
      <c r="P69" s="9">
        <v>42874</v>
      </c>
      <c r="Q69" s="43" t="s">
        <v>4</v>
      </c>
      <c r="R69" s="44"/>
      <c r="S69" s="45" t="s">
        <v>5</v>
      </c>
      <c r="T69" s="44"/>
      <c r="U69" s="46" t="s">
        <v>7</v>
      </c>
      <c r="V69" s="44"/>
      <c r="W69" s="7" t="s">
        <v>10</v>
      </c>
      <c r="X69" s="7" t="s">
        <v>11</v>
      </c>
      <c r="Y69" s="40" t="s">
        <v>12</v>
      </c>
      <c r="Z69" s="41"/>
      <c r="AA69" s="8" t="s">
        <v>13</v>
      </c>
    </row>
    <row r="70" spans="1:27" ht="12.75" x14ac:dyDescent="0.2">
      <c r="A70" s="3" t="s">
        <v>6</v>
      </c>
      <c r="B70" s="3" t="s">
        <v>211</v>
      </c>
      <c r="C70" s="10">
        <v>93</v>
      </c>
      <c r="D70" s="11">
        <v>0.4325581395348837</v>
      </c>
      <c r="E70" s="10">
        <v>43</v>
      </c>
      <c r="F70" s="11">
        <v>0.2</v>
      </c>
      <c r="G70" s="10">
        <v>79</v>
      </c>
      <c r="H70" s="12">
        <v>0.36744186046511629</v>
      </c>
      <c r="I70" s="13">
        <v>215</v>
      </c>
      <c r="J70" s="14">
        <v>5.6930232558139533</v>
      </c>
      <c r="K70" s="15">
        <v>551</v>
      </c>
      <c r="L70" s="16">
        <v>0.3845080251221214</v>
      </c>
      <c r="M70" s="17">
        <v>1433</v>
      </c>
      <c r="O70" s="3" t="s">
        <v>6</v>
      </c>
      <c r="P70" s="3" t="s">
        <v>212</v>
      </c>
      <c r="Q70" s="10">
        <v>52</v>
      </c>
      <c r="R70" s="11">
        <f t="shared" ref="R70:R72" si="120">(Q70/W70)</f>
        <v>0.70270270270270274</v>
      </c>
      <c r="S70" s="10">
        <v>6</v>
      </c>
      <c r="T70" s="11">
        <f t="shared" ref="T70:T72" si="121">S70/W70</f>
        <v>8.1081081081081086E-2</v>
      </c>
      <c r="U70" s="10">
        <v>16</v>
      </c>
      <c r="V70" s="12">
        <f t="shared" ref="V70:V72" si="122">U70/W70</f>
        <v>0.21621621621621623</v>
      </c>
      <c r="W70" s="13">
        <f t="shared" ref="W70:W72" si="123">SUM(Q70+S70+U70)</f>
        <v>74</v>
      </c>
      <c r="X70" s="14">
        <f t="shared" ref="X70:X72" si="124">((Q70*10)+(S70*5)+(U70*1))/W70</f>
        <v>7.6486486486486482</v>
      </c>
      <c r="Y70" s="15">
        <f t="shared" ref="Y70:Z70" si="125">SUM(W70:W72)</f>
        <v>338</v>
      </c>
      <c r="Z70" s="14">
        <f t="shared" si="125"/>
        <v>16.616794830511726</v>
      </c>
      <c r="AA70" s="17"/>
    </row>
    <row r="71" spans="1:27" ht="12.75" x14ac:dyDescent="0.2">
      <c r="A71" s="3" t="s">
        <v>8</v>
      </c>
      <c r="B71" s="3" t="s">
        <v>213</v>
      </c>
      <c r="C71" s="10">
        <v>120</v>
      </c>
      <c r="D71" s="11">
        <v>0.57692307692307687</v>
      </c>
      <c r="E71" s="10">
        <v>38</v>
      </c>
      <c r="F71" s="11">
        <v>0.18269230769230768</v>
      </c>
      <c r="G71" s="10">
        <v>50</v>
      </c>
      <c r="H71" s="12">
        <v>0.24038461538461539</v>
      </c>
      <c r="I71" s="13">
        <v>208</v>
      </c>
      <c r="J71" s="14">
        <v>6.9230769230769234</v>
      </c>
      <c r="K71" s="42" t="s">
        <v>17</v>
      </c>
      <c r="L71" s="41"/>
      <c r="M71" s="41"/>
      <c r="O71" s="3" t="s">
        <v>8</v>
      </c>
      <c r="P71" s="3" t="s">
        <v>214</v>
      </c>
      <c r="Q71" s="10">
        <v>27</v>
      </c>
      <c r="R71" s="11">
        <f t="shared" si="120"/>
        <v>0.27835051546391754</v>
      </c>
      <c r="S71" s="10">
        <v>6</v>
      </c>
      <c r="T71" s="11">
        <f t="shared" si="121"/>
        <v>6.1855670103092786E-2</v>
      </c>
      <c r="U71" s="10">
        <v>64</v>
      </c>
      <c r="V71" s="12">
        <f t="shared" si="122"/>
        <v>0.65979381443298968</v>
      </c>
      <c r="W71" s="13">
        <f t="shared" si="123"/>
        <v>97</v>
      </c>
      <c r="X71" s="14">
        <f t="shared" si="124"/>
        <v>3.7525773195876289</v>
      </c>
      <c r="Y71" s="42" t="s">
        <v>17</v>
      </c>
      <c r="Z71" s="41"/>
      <c r="AA71" s="41"/>
    </row>
    <row r="72" spans="1:27" ht="12.75" x14ac:dyDescent="0.2">
      <c r="A72" s="3" t="s">
        <v>9</v>
      </c>
      <c r="B72" s="3" t="s">
        <v>174</v>
      </c>
      <c r="C72" s="10">
        <v>36</v>
      </c>
      <c r="D72" s="11">
        <v>0.28125</v>
      </c>
      <c r="E72" s="10">
        <v>17</v>
      </c>
      <c r="F72" s="11">
        <v>0.1328125</v>
      </c>
      <c r="G72" s="10">
        <v>75</v>
      </c>
      <c r="H72" s="12">
        <v>0.5859375</v>
      </c>
      <c r="I72" s="13">
        <v>128</v>
      </c>
      <c r="J72" s="14">
        <v>4.0625</v>
      </c>
      <c r="K72" s="19">
        <v>5.5595333929636253</v>
      </c>
      <c r="L72" s="20" t="s">
        <v>153</v>
      </c>
      <c r="M72" s="20"/>
      <c r="O72" s="3" t="s">
        <v>9</v>
      </c>
      <c r="P72" s="3" t="s">
        <v>216</v>
      </c>
      <c r="Q72" s="10">
        <v>72</v>
      </c>
      <c r="R72" s="11">
        <f t="shared" si="120"/>
        <v>0.43113772455089822</v>
      </c>
      <c r="S72" s="10">
        <v>14</v>
      </c>
      <c r="T72" s="11">
        <f t="shared" si="121"/>
        <v>8.3832335329341312E-2</v>
      </c>
      <c r="U72" s="10">
        <v>81</v>
      </c>
      <c r="V72" s="12">
        <f t="shared" si="122"/>
        <v>0.48502994011976047</v>
      </c>
      <c r="W72" s="13">
        <f t="shared" si="123"/>
        <v>167</v>
      </c>
      <c r="X72" s="14">
        <f t="shared" si="124"/>
        <v>5.2155688622754495</v>
      </c>
      <c r="Y72" s="19">
        <f>(SUM(X70:X72)/3)</f>
        <v>5.5389316101705752</v>
      </c>
      <c r="Z72" s="20" t="str">
        <f>IF(Y72&lt;=3,"Ruim",IF(Y72&gt;=7,"Bom","Regular"))</f>
        <v>Regular</v>
      </c>
      <c r="AA72" s="20"/>
    </row>
    <row r="73" spans="1:27" ht="12.75" x14ac:dyDescent="0.2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</row>
    <row r="74" spans="1:27" ht="12.75" x14ac:dyDescent="0.2">
      <c r="A74" s="6" t="s">
        <v>3</v>
      </c>
      <c r="B74" s="9">
        <v>42877</v>
      </c>
      <c r="C74" s="43" t="s">
        <v>4</v>
      </c>
      <c r="D74" s="44"/>
      <c r="E74" s="45" t="s">
        <v>5</v>
      </c>
      <c r="F74" s="44"/>
      <c r="G74" s="46" t="s">
        <v>7</v>
      </c>
      <c r="H74" s="44"/>
      <c r="I74" s="7" t="s">
        <v>10</v>
      </c>
      <c r="J74" s="7" t="s">
        <v>11</v>
      </c>
      <c r="K74" s="40" t="s">
        <v>12</v>
      </c>
      <c r="L74" s="41"/>
      <c r="M74" s="8" t="s">
        <v>13</v>
      </c>
      <c r="O74" s="6" t="s">
        <v>3</v>
      </c>
      <c r="P74" s="9">
        <v>42877</v>
      </c>
      <c r="Q74" s="43" t="s">
        <v>4</v>
      </c>
      <c r="R74" s="44"/>
      <c r="S74" s="45" t="s">
        <v>5</v>
      </c>
      <c r="T74" s="44"/>
      <c r="U74" s="46" t="s">
        <v>7</v>
      </c>
      <c r="V74" s="44"/>
      <c r="W74" s="7" t="s">
        <v>10</v>
      </c>
      <c r="X74" s="7" t="s">
        <v>11</v>
      </c>
      <c r="Y74" s="40" t="s">
        <v>12</v>
      </c>
      <c r="Z74" s="41"/>
      <c r="AA74" s="8" t="s">
        <v>13</v>
      </c>
    </row>
    <row r="75" spans="1:27" ht="12.75" x14ac:dyDescent="0.2">
      <c r="A75" s="3" t="s">
        <v>6</v>
      </c>
      <c r="B75" s="3" t="s">
        <v>45</v>
      </c>
      <c r="C75" s="10">
        <v>56</v>
      </c>
      <c r="D75" s="11">
        <v>0.37155963302752293</v>
      </c>
      <c r="E75" s="10">
        <v>41</v>
      </c>
      <c r="F75" s="11">
        <v>0.35321100917431192</v>
      </c>
      <c r="G75" s="10">
        <v>51</v>
      </c>
      <c r="H75" s="12">
        <v>0.27522935779816515</v>
      </c>
      <c r="I75" s="13">
        <v>218</v>
      </c>
      <c r="J75" s="14">
        <v>5.7568807339449544</v>
      </c>
      <c r="K75" s="15">
        <v>534</v>
      </c>
      <c r="L75" s="16">
        <v>0.33147113594040967</v>
      </c>
      <c r="M75" s="17">
        <v>1611</v>
      </c>
      <c r="O75" s="3" t="s">
        <v>6</v>
      </c>
      <c r="P75" s="18" t="s">
        <v>217</v>
      </c>
      <c r="Q75" s="10">
        <v>85</v>
      </c>
      <c r="R75" s="11">
        <f t="shared" ref="R75:R77" si="126">(Q75/W75)</f>
        <v>0.39534883720930231</v>
      </c>
      <c r="S75" s="10">
        <v>58</v>
      </c>
      <c r="T75" s="11">
        <f t="shared" ref="T75:T77" si="127">S75/W75</f>
        <v>0.26976744186046514</v>
      </c>
      <c r="U75" s="10">
        <v>72</v>
      </c>
      <c r="V75" s="12">
        <f t="shared" ref="V75:V77" si="128">U75/W75</f>
        <v>0.33488372093023255</v>
      </c>
      <c r="W75" s="13">
        <f t="shared" ref="W75:W77" si="129">SUM(Q75+S75+U75)</f>
        <v>215</v>
      </c>
      <c r="X75" s="14">
        <f t="shared" ref="X75:X77" si="130">((Q75*10)+(S75*5)+(U75*1))/W75</f>
        <v>5.6372093023255818</v>
      </c>
      <c r="Y75" s="15">
        <f t="shared" ref="Y75:Z75" si="131">SUM(W75:W77)</f>
        <v>698</v>
      </c>
      <c r="Z75" s="14">
        <f t="shared" si="131"/>
        <v>19.989411489733207</v>
      </c>
      <c r="AA75" s="17">
        <v>820</v>
      </c>
    </row>
    <row r="76" spans="1:27" ht="12.75" x14ac:dyDescent="0.2">
      <c r="A76" s="3" t="s">
        <v>8</v>
      </c>
      <c r="B76" s="3" t="s">
        <v>177</v>
      </c>
      <c r="C76" s="10">
        <v>206</v>
      </c>
      <c r="D76" s="11">
        <v>0.28409090909090912</v>
      </c>
      <c r="E76" s="10">
        <v>74</v>
      </c>
      <c r="F76" s="11">
        <v>0.375</v>
      </c>
      <c r="G76" s="10">
        <v>128</v>
      </c>
      <c r="H76" s="12">
        <v>0.34090909090909088</v>
      </c>
      <c r="I76" s="13">
        <v>176</v>
      </c>
      <c r="J76" s="14">
        <v>5.0568181818181817</v>
      </c>
      <c r="K76" s="42" t="s">
        <v>17</v>
      </c>
      <c r="L76" s="41"/>
      <c r="M76" s="41"/>
      <c r="O76" s="3" t="s">
        <v>8</v>
      </c>
      <c r="P76" s="18" t="s">
        <v>168</v>
      </c>
      <c r="Q76" s="10">
        <v>223</v>
      </c>
      <c r="R76" s="11">
        <f t="shared" si="126"/>
        <v>0.56030150753768848</v>
      </c>
      <c r="S76" s="10">
        <v>142</v>
      </c>
      <c r="T76" s="11">
        <f t="shared" si="127"/>
        <v>0.35678391959798994</v>
      </c>
      <c r="U76" s="10">
        <v>33</v>
      </c>
      <c r="V76" s="12">
        <f t="shared" si="128"/>
        <v>8.2914572864321606E-2</v>
      </c>
      <c r="W76" s="13">
        <f t="shared" si="129"/>
        <v>398</v>
      </c>
      <c r="X76" s="14">
        <f t="shared" si="130"/>
        <v>7.4698492462311554</v>
      </c>
      <c r="Y76" s="42" t="s">
        <v>17</v>
      </c>
      <c r="Z76" s="41"/>
      <c r="AA76" s="41"/>
    </row>
    <row r="77" spans="1:27" ht="12.75" x14ac:dyDescent="0.2">
      <c r="A77" s="3" t="s">
        <v>9</v>
      </c>
      <c r="B77" s="3" t="s">
        <v>218</v>
      </c>
      <c r="C77" s="10">
        <v>28</v>
      </c>
      <c r="D77" s="11">
        <v>0.87142857142857144</v>
      </c>
      <c r="E77" s="10">
        <v>18</v>
      </c>
      <c r="F77" s="11">
        <v>0.12857142857142856</v>
      </c>
      <c r="G77" s="10">
        <v>132</v>
      </c>
      <c r="H77" s="12">
        <v>0</v>
      </c>
      <c r="I77" s="13">
        <v>140</v>
      </c>
      <c r="J77" s="14">
        <v>9.3571428571428577</v>
      </c>
      <c r="K77" s="19">
        <v>6.7236139243019979</v>
      </c>
      <c r="L77" s="20" t="s">
        <v>153</v>
      </c>
      <c r="M77" s="20"/>
      <c r="O77" s="3" t="s">
        <v>9</v>
      </c>
      <c r="P77" s="18" t="s">
        <v>154</v>
      </c>
      <c r="Q77" s="10">
        <v>40</v>
      </c>
      <c r="R77" s="11">
        <f t="shared" si="126"/>
        <v>0.47058823529411764</v>
      </c>
      <c r="S77" s="10">
        <v>35</v>
      </c>
      <c r="T77" s="11">
        <f t="shared" si="127"/>
        <v>0.41176470588235292</v>
      </c>
      <c r="U77" s="10">
        <v>10</v>
      </c>
      <c r="V77" s="12">
        <f t="shared" si="128"/>
        <v>0.11764705882352941</v>
      </c>
      <c r="W77" s="13">
        <f t="shared" si="129"/>
        <v>85</v>
      </c>
      <c r="X77" s="14">
        <f t="shared" si="130"/>
        <v>6.882352941176471</v>
      </c>
      <c r="Y77" s="19">
        <f>(SUM(X75:X77)/3)</f>
        <v>6.6631371632444027</v>
      </c>
      <c r="Z77" s="20" t="str">
        <f>IF(Y77&lt;=3,"Ruim",IF(Y77&gt;=7,"Bom","Regular"))</f>
        <v>Regular</v>
      </c>
      <c r="AA77" s="20"/>
    </row>
    <row r="79" spans="1:27" ht="12.75" x14ac:dyDescent="0.2">
      <c r="A79" s="6" t="s">
        <v>3</v>
      </c>
      <c r="B79" s="9">
        <v>42878</v>
      </c>
      <c r="C79" s="43" t="s">
        <v>4</v>
      </c>
      <c r="D79" s="44"/>
      <c r="E79" s="45" t="s">
        <v>5</v>
      </c>
      <c r="F79" s="44"/>
      <c r="G79" s="46" t="s">
        <v>7</v>
      </c>
      <c r="H79" s="44"/>
      <c r="I79" s="7" t="s">
        <v>10</v>
      </c>
      <c r="J79" s="7" t="s">
        <v>11</v>
      </c>
      <c r="K79" s="40" t="s">
        <v>12</v>
      </c>
      <c r="L79" s="41"/>
      <c r="M79" s="8" t="s">
        <v>13</v>
      </c>
      <c r="O79" s="6" t="s">
        <v>3</v>
      </c>
      <c r="P79" s="9">
        <v>42878</v>
      </c>
      <c r="Q79" s="43" t="s">
        <v>4</v>
      </c>
      <c r="R79" s="44"/>
      <c r="S79" s="45" t="s">
        <v>5</v>
      </c>
      <c r="T79" s="44"/>
      <c r="U79" s="46" t="s">
        <v>7</v>
      </c>
      <c r="V79" s="44"/>
      <c r="W79" s="7" t="s">
        <v>10</v>
      </c>
      <c r="X79" s="7" t="s">
        <v>11</v>
      </c>
      <c r="Y79" s="40" t="s">
        <v>12</v>
      </c>
      <c r="Z79" s="41"/>
      <c r="AA79" s="8" t="s">
        <v>13</v>
      </c>
    </row>
    <row r="80" spans="1:27" ht="12.75" x14ac:dyDescent="0.2">
      <c r="A80" s="3" t="s">
        <v>6</v>
      </c>
      <c r="B80" s="3" t="s">
        <v>219</v>
      </c>
      <c r="C80" s="10">
        <v>75</v>
      </c>
      <c r="D80" s="11">
        <v>0.49142857142857144</v>
      </c>
      <c r="E80" s="10">
        <v>46</v>
      </c>
      <c r="F80" s="11">
        <v>0.36</v>
      </c>
      <c r="G80" s="10">
        <v>33</v>
      </c>
      <c r="H80" s="12">
        <v>0.14857142857142858</v>
      </c>
      <c r="I80" s="13">
        <v>175</v>
      </c>
      <c r="J80" s="14">
        <v>6.862857142857143</v>
      </c>
      <c r="K80" s="15">
        <v>549</v>
      </c>
      <c r="L80" s="16">
        <v>0.34078212290502791</v>
      </c>
      <c r="M80" s="17">
        <v>1611</v>
      </c>
      <c r="O80" s="3" t="s">
        <v>6</v>
      </c>
      <c r="P80" s="18" t="s">
        <v>116</v>
      </c>
      <c r="Q80" s="10">
        <v>152</v>
      </c>
      <c r="R80" s="11">
        <f t="shared" ref="R80:R82" si="132">(Q80/W80)</f>
        <v>0.47949526813880128</v>
      </c>
      <c r="S80" s="10">
        <v>124</v>
      </c>
      <c r="T80" s="11">
        <f t="shared" ref="T80:T82" si="133">S80/W80</f>
        <v>0.39116719242902209</v>
      </c>
      <c r="U80" s="10">
        <v>41</v>
      </c>
      <c r="V80" s="12">
        <f t="shared" ref="V80:V82" si="134">U80/W80</f>
        <v>0.12933753943217666</v>
      </c>
      <c r="W80" s="13">
        <f t="shared" ref="W80:W82" si="135">SUM(Q80+S80+U80)</f>
        <v>317</v>
      </c>
      <c r="X80" s="14">
        <f t="shared" ref="X80:X82" si="136">((Q80*10)+(S80*5)+(U80*1))/W80</f>
        <v>6.8801261829652995</v>
      </c>
      <c r="Y80" s="15">
        <f t="shared" ref="Y80:Z80" si="137">SUM(W80:W82)</f>
        <v>787</v>
      </c>
      <c r="Z80" s="14">
        <f t="shared" si="137"/>
        <v>17.576475914911057</v>
      </c>
      <c r="AA80" s="17">
        <v>820</v>
      </c>
    </row>
    <row r="81" spans="1:27" ht="12.75" x14ac:dyDescent="0.2">
      <c r="A81" s="3" t="s">
        <v>8</v>
      </c>
      <c r="B81" s="3" t="s">
        <v>172</v>
      </c>
      <c r="C81" s="10">
        <v>39</v>
      </c>
      <c r="D81" s="11">
        <v>0.45600000000000002</v>
      </c>
      <c r="E81" s="10">
        <v>41</v>
      </c>
      <c r="F81" s="11">
        <v>0.36799999999999999</v>
      </c>
      <c r="G81" s="10">
        <v>54</v>
      </c>
      <c r="H81" s="12">
        <v>0.17599999999999999</v>
      </c>
      <c r="I81" s="13">
        <v>250</v>
      </c>
      <c r="J81" s="14">
        <v>6.5759999999999996</v>
      </c>
      <c r="K81" s="42" t="s">
        <v>17</v>
      </c>
      <c r="L81" s="41"/>
      <c r="M81" s="41"/>
      <c r="O81" s="3" t="s">
        <v>8</v>
      </c>
      <c r="P81" s="18" t="s">
        <v>220</v>
      </c>
      <c r="Q81" s="10">
        <v>178</v>
      </c>
      <c r="R81" s="11">
        <f t="shared" si="132"/>
        <v>0.58940397350993379</v>
      </c>
      <c r="S81" s="10">
        <v>48</v>
      </c>
      <c r="T81" s="11">
        <f t="shared" si="133"/>
        <v>0.15894039735099338</v>
      </c>
      <c r="U81" s="10">
        <v>76</v>
      </c>
      <c r="V81" s="12">
        <f t="shared" si="134"/>
        <v>0.25165562913907286</v>
      </c>
      <c r="W81" s="13">
        <f t="shared" si="135"/>
        <v>302</v>
      </c>
      <c r="X81" s="14">
        <f t="shared" si="136"/>
        <v>6.9403973509933774</v>
      </c>
      <c r="Y81" s="42" t="s">
        <v>17</v>
      </c>
      <c r="Z81" s="41"/>
      <c r="AA81" s="41"/>
    </row>
    <row r="82" spans="1:27" ht="12.75" x14ac:dyDescent="0.2">
      <c r="A82" s="3" t="s">
        <v>9</v>
      </c>
      <c r="B82" s="3" t="s">
        <v>221</v>
      </c>
      <c r="C82" s="10">
        <v>13</v>
      </c>
      <c r="D82" s="11">
        <v>0.56451612903225812</v>
      </c>
      <c r="E82" s="10">
        <v>29</v>
      </c>
      <c r="F82" s="11">
        <v>0.16129032258064516</v>
      </c>
      <c r="G82" s="10">
        <v>8</v>
      </c>
      <c r="H82" s="12">
        <v>0.27419354838709675</v>
      </c>
      <c r="I82" s="13">
        <v>124</v>
      </c>
      <c r="J82" s="14">
        <v>6.725806451612903</v>
      </c>
      <c r="K82" s="19">
        <v>6.7215545314900149</v>
      </c>
      <c r="L82" s="20" t="s">
        <v>153</v>
      </c>
      <c r="M82" s="20"/>
      <c r="O82" s="3" t="s">
        <v>9</v>
      </c>
      <c r="P82" s="18" t="s">
        <v>222</v>
      </c>
      <c r="Q82" s="10">
        <v>39</v>
      </c>
      <c r="R82" s="11">
        <f t="shared" si="132"/>
        <v>0.23214285714285715</v>
      </c>
      <c r="S82" s="10">
        <v>28</v>
      </c>
      <c r="T82" s="11">
        <f t="shared" si="133"/>
        <v>0.16666666666666666</v>
      </c>
      <c r="U82" s="10">
        <v>101</v>
      </c>
      <c r="V82" s="12">
        <f t="shared" si="134"/>
        <v>0.60119047619047616</v>
      </c>
      <c r="W82" s="13">
        <f t="shared" si="135"/>
        <v>168</v>
      </c>
      <c r="X82" s="14">
        <f t="shared" si="136"/>
        <v>3.7559523809523809</v>
      </c>
      <c r="Y82" s="19">
        <f>(SUM(X80:X82)/3)</f>
        <v>5.8588253049703525</v>
      </c>
      <c r="Z82" s="20" t="str">
        <f>IF(Y82&lt;=3,"Ruim",IF(Y82&gt;=7,"Bom","Regular"))</f>
        <v>Regular</v>
      </c>
      <c r="AA82" s="20"/>
    </row>
    <row r="84" spans="1:27" ht="12.75" x14ac:dyDescent="0.2">
      <c r="A84" s="6" t="s">
        <v>3</v>
      </c>
      <c r="B84" s="9">
        <v>42879</v>
      </c>
      <c r="C84" s="43" t="s">
        <v>4</v>
      </c>
      <c r="D84" s="44"/>
      <c r="E84" s="45" t="s">
        <v>5</v>
      </c>
      <c r="F84" s="44"/>
      <c r="G84" s="46" t="s">
        <v>7</v>
      </c>
      <c r="H84" s="44"/>
      <c r="I84" s="7" t="s">
        <v>10</v>
      </c>
      <c r="J84" s="7" t="s">
        <v>11</v>
      </c>
      <c r="K84" s="40" t="s">
        <v>12</v>
      </c>
      <c r="L84" s="41"/>
      <c r="M84" s="8" t="s">
        <v>13</v>
      </c>
      <c r="O84" s="6" t="s">
        <v>3</v>
      </c>
      <c r="P84" s="9">
        <v>42879</v>
      </c>
      <c r="Q84" s="43" t="s">
        <v>4</v>
      </c>
      <c r="R84" s="44"/>
      <c r="S84" s="45" t="s">
        <v>5</v>
      </c>
      <c r="T84" s="44"/>
      <c r="U84" s="46" t="s">
        <v>7</v>
      </c>
      <c r="V84" s="44"/>
      <c r="W84" s="7" t="s">
        <v>10</v>
      </c>
      <c r="X84" s="7" t="s">
        <v>11</v>
      </c>
      <c r="Y84" s="40" t="s">
        <v>12</v>
      </c>
      <c r="Z84" s="41"/>
      <c r="AA84" s="8" t="s">
        <v>13</v>
      </c>
    </row>
    <row r="85" spans="1:27" ht="12.75" x14ac:dyDescent="0.2">
      <c r="A85" s="3" t="s">
        <v>6</v>
      </c>
      <c r="B85" s="3" t="s">
        <v>185</v>
      </c>
      <c r="C85" s="10">
        <v>110</v>
      </c>
      <c r="D85" s="11">
        <v>0.44585987261146498</v>
      </c>
      <c r="E85" s="10">
        <v>46</v>
      </c>
      <c r="F85" s="11">
        <v>0.22929936305732485</v>
      </c>
      <c r="G85" s="10">
        <v>52</v>
      </c>
      <c r="H85" s="12">
        <v>0.32484076433121017</v>
      </c>
      <c r="I85" s="13">
        <v>314</v>
      </c>
      <c r="J85" s="14">
        <v>5.9299363057324843</v>
      </c>
      <c r="K85" s="15">
        <v>562</v>
      </c>
      <c r="L85" s="16">
        <v>0.35592146928435719</v>
      </c>
      <c r="M85" s="17">
        <v>1579</v>
      </c>
      <c r="O85" s="3" t="s">
        <v>6</v>
      </c>
      <c r="P85" s="3" t="s">
        <v>179</v>
      </c>
      <c r="Q85" s="10">
        <v>245</v>
      </c>
      <c r="R85" s="11">
        <f t="shared" ref="R85:R87" si="138">(Q85/W85)</f>
        <v>0.59610705596107061</v>
      </c>
      <c r="S85" s="10">
        <v>94</v>
      </c>
      <c r="T85" s="11">
        <f t="shared" ref="T85:T87" si="139">S85/W85</f>
        <v>0.22871046228710462</v>
      </c>
      <c r="U85" s="10">
        <v>72</v>
      </c>
      <c r="V85" s="12">
        <f t="shared" ref="V85:V87" si="140">U85/W85</f>
        <v>0.17518248175182483</v>
      </c>
      <c r="W85" s="13">
        <f t="shared" ref="W85:W87" si="141">SUM(Q85+S85+U85)</f>
        <v>411</v>
      </c>
      <c r="X85" s="14">
        <f t="shared" ref="X85:X87" si="142">((Q85*10)+(S85*5)+(U85*1))/W85</f>
        <v>7.2798053527980535</v>
      </c>
      <c r="Y85" s="15">
        <f t="shared" ref="Y85:Z85" si="143">SUM(W85:W87)</f>
        <v>766</v>
      </c>
      <c r="Z85" s="14">
        <f t="shared" si="143"/>
        <v>16.911571734564433</v>
      </c>
      <c r="AA85" s="17">
        <v>822</v>
      </c>
    </row>
    <row r="86" spans="1:27" ht="12.75" x14ac:dyDescent="0.2">
      <c r="A86" s="3" t="s">
        <v>8</v>
      </c>
      <c r="B86" s="3" t="s">
        <v>173</v>
      </c>
      <c r="C86" s="10">
        <v>46</v>
      </c>
      <c r="D86" s="11">
        <v>0.33884297520661155</v>
      </c>
      <c r="E86" s="10">
        <v>45</v>
      </c>
      <c r="F86" s="11">
        <v>0.34710743801652894</v>
      </c>
      <c r="G86" s="10">
        <v>131</v>
      </c>
      <c r="H86" s="12">
        <v>0.31404958677685951</v>
      </c>
      <c r="I86" s="13">
        <v>121</v>
      </c>
      <c r="J86" s="14">
        <v>5.4380165289256199</v>
      </c>
      <c r="K86" s="42" t="s">
        <v>17</v>
      </c>
      <c r="L86" s="41"/>
      <c r="M86" s="41"/>
      <c r="O86" s="3" t="s">
        <v>8</v>
      </c>
      <c r="P86" s="3" t="s">
        <v>178</v>
      </c>
      <c r="Q86" s="10">
        <v>146</v>
      </c>
      <c r="R86" s="11">
        <f t="shared" si="138"/>
        <v>0.59109311740890691</v>
      </c>
      <c r="S86" s="10">
        <v>61</v>
      </c>
      <c r="T86" s="11">
        <f t="shared" si="139"/>
        <v>0.24696356275303644</v>
      </c>
      <c r="U86" s="10">
        <v>40</v>
      </c>
      <c r="V86" s="12">
        <f t="shared" si="140"/>
        <v>0.16194331983805668</v>
      </c>
      <c r="W86" s="13">
        <f t="shared" si="141"/>
        <v>247</v>
      </c>
      <c r="X86" s="14">
        <f t="shared" si="142"/>
        <v>7.3076923076923075</v>
      </c>
      <c r="Y86" s="42" t="s">
        <v>17</v>
      </c>
      <c r="Z86" s="41"/>
      <c r="AA86" s="41"/>
    </row>
    <row r="87" spans="1:27" ht="12.75" x14ac:dyDescent="0.2">
      <c r="A87" s="3" t="s">
        <v>9</v>
      </c>
      <c r="B87" s="3" t="s">
        <v>223</v>
      </c>
      <c r="C87" s="10">
        <v>46</v>
      </c>
      <c r="D87" s="11">
        <v>0.23622047244094488</v>
      </c>
      <c r="E87" s="10">
        <v>18</v>
      </c>
      <c r="F87" s="11">
        <v>0.22047244094488189</v>
      </c>
      <c r="G87" s="10">
        <v>94</v>
      </c>
      <c r="H87" s="12">
        <v>0.54330708661417326</v>
      </c>
      <c r="I87" s="13">
        <v>127</v>
      </c>
      <c r="J87" s="14">
        <v>4.0078740157480315</v>
      </c>
      <c r="K87" s="19">
        <v>5.1252756168020452</v>
      </c>
      <c r="L87" s="20" t="s">
        <v>153</v>
      </c>
      <c r="M87" s="20"/>
      <c r="O87" s="3" t="s">
        <v>9</v>
      </c>
      <c r="P87" s="3" t="s">
        <v>224</v>
      </c>
      <c r="Q87" s="10">
        <v>11</v>
      </c>
      <c r="R87" s="11">
        <f t="shared" si="138"/>
        <v>0.10185185185185185</v>
      </c>
      <c r="S87" s="10">
        <v>11</v>
      </c>
      <c r="T87" s="11">
        <f t="shared" si="139"/>
        <v>0.10185185185185185</v>
      </c>
      <c r="U87" s="10">
        <v>86</v>
      </c>
      <c r="V87" s="12">
        <f t="shared" si="140"/>
        <v>0.79629629629629628</v>
      </c>
      <c r="W87" s="13">
        <f t="shared" si="141"/>
        <v>108</v>
      </c>
      <c r="X87" s="14">
        <f t="shared" si="142"/>
        <v>2.324074074074074</v>
      </c>
      <c r="Y87" s="19">
        <f>(SUM(X85:X87)/3)</f>
        <v>5.637190578188144</v>
      </c>
      <c r="Z87" s="20" t="str">
        <f>IF(Y87&lt;=3,"Ruim",IF(Y87&gt;=7,"Bom","Regular"))</f>
        <v>Regular</v>
      </c>
      <c r="AA87" s="20"/>
    </row>
    <row r="89" spans="1:27" ht="12.75" x14ac:dyDescent="0.2">
      <c r="A89" s="6" t="s">
        <v>3</v>
      </c>
      <c r="B89" s="9">
        <v>42880</v>
      </c>
      <c r="C89" s="43" t="s">
        <v>4</v>
      </c>
      <c r="D89" s="44"/>
      <c r="E89" s="45" t="s">
        <v>5</v>
      </c>
      <c r="F89" s="44"/>
      <c r="G89" s="46" t="s">
        <v>7</v>
      </c>
      <c r="H89" s="44"/>
      <c r="I89" s="7" t="s">
        <v>10</v>
      </c>
      <c r="J89" s="7" t="s">
        <v>11</v>
      </c>
      <c r="K89" s="40" t="s">
        <v>12</v>
      </c>
      <c r="L89" s="41"/>
      <c r="M89" s="8" t="s">
        <v>13</v>
      </c>
      <c r="O89" s="6" t="s">
        <v>3</v>
      </c>
      <c r="P89" s="9">
        <v>42880</v>
      </c>
      <c r="Q89" s="43" t="s">
        <v>4</v>
      </c>
      <c r="R89" s="44"/>
      <c r="S89" s="45" t="s">
        <v>5</v>
      </c>
      <c r="T89" s="44"/>
      <c r="U89" s="46" t="s">
        <v>7</v>
      </c>
      <c r="V89" s="44"/>
      <c r="W89" s="7" t="s">
        <v>10</v>
      </c>
      <c r="X89" s="7" t="s">
        <v>11</v>
      </c>
      <c r="Y89" s="40" t="s">
        <v>12</v>
      </c>
      <c r="Z89" s="41"/>
      <c r="AA89" s="8" t="s">
        <v>13</v>
      </c>
    </row>
    <row r="90" spans="1:27" ht="12.75" x14ac:dyDescent="0.2">
      <c r="A90" s="3" t="s">
        <v>6</v>
      </c>
      <c r="B90" s="3" t="s">
        <v>225</v>
      </c>
      <c r="C90" s="10">
        <v>280</v>
      </c>
      <c r="D90" s="11">
        <v>0.46907216494845361</v>
      </c>
      <c r="E90" s="10">
        <v>35</v>
      </c>
      <c r="F90" s="11">
        <v>0.31443298969072164</v>
      </c>
      <c r="G90" s="10">
        <v>67</v>
      </c>
      <c r="H90" s="12">
        <v>0.21649484536082475</v>
      </c>
      <c r="I90" s="13">
        <v>194</v>
      </c>
      <c r="J90" s="14">
        <v>6.4793814432989691</v>
      </c>
      <c r="K90" s="15">
        <v>700</v>
      </c>
      <c r="L90" s="16">
        <v>0.63233965672990067</v>
      </c>
      <c r="M90" s="17">
        <v>1107</v>
      </c>
      <c r="O90" s="3" t="s">
        <v>6</v>
      </c>
      <c r="P90" s="3" t="s">
        <v>226</v>
      </c>
      <c r="Q90" s="10">
        <v>80</v>
      </c>
      <c r="R90" s="11">
        <f t="shared" ref="R90:R92" si="144">(Q90/W90)</f>
        <v>0.35555555555555557</v>
      </c>
      <c r="S90" s="10">
        <v>66</v>
      </c>
      <c r="T90" s="11">
        <v>0.26</v>
      </c>
      <c r="U90" s="10">
        <v>79</v>
      </c>
      <c r="V90" s="12">
        <f t="shared" ref="V90:V92" si="145">U90/W90</f>
        <v>0.3511111111111111</v>
      </c>
      <c r="W90" s="13">
        <f t="shared" ref="W90:W92" si="146">SUM(Q90+S90+U90)</f>
        <v>225</v>
      </c>
      <c r="X90" s="14">
        <f t="shared" ref="X90:X92" si="147">((Q90*10)+(S90*5)+(U90*1))/W90</f>
        <v>5.3733333333333331</v>
      </c>
      <c r="Y90" s="15">
        <f t="shared" ref="Y90:Z90" si="148">SUM(W90:W92)</f>
        <v>851</v>
      </c>
      <c r="Z90" s="14">
        <f t="shared" si="148"/>
        <v>16.943422745659994</v>
      </c>
      <c r="AA90" s="17">
        <v>607</v>
      </c>
    </row>
    <row r="91" spans="1:27" ht="12.75" x14ac:dyDescent="0.2">
      <c r="A91" s="3" t="s">
        <v>8</v>
      </c>
      <c r="B91" s="3" t="s">
        <v>168</v>
      </c>
      <c r="C91" s="10">
        <v>170</v>
      </c>
      <c r="D91" s="11">
        <v>0.30618892508143325</v>
      </c>
      <c r="E91" s="10">
        <v>64</v>
      </c>
      <c r="F91" s="11">
        <v>0.31596091205211724</v>
      </c>
      <c r="G91" s="10">
        <v>66</v>
      </c>
      <c r="H91" s="12">
        <v>0.37785016286644951</v>
      </c>
      <c r="I91" s="13">
        <v>307</v>
      </c>
      <c r="J91" s="14">
        <v>5.0195439739413681</v>
      </c>
      <c r="K91" s="42" t="s">
        <v>17</v>
      </c>
      <c r="L91" s="41"/>
      <c r="M91" s="41"/>
      <c r="O91" s="3" t="s">
        <v>8</v>
      </c>
      <c r="P91" s="3" t="s">
        <v>227</v>
      </c>
      <c r="Q91" s="10">
        <v>270</v>
      </c>
      <c r="R91" s="11">
        <f t="shared" si="144"/>
        <v>0.55214723926380371</v>
      </c>
      <c r="S91" s="10">
        <v>160</v>
      </c>
      <c r="T91" s="11">
        <f t="shared" ref="T91:T92" si="149">S91/W91</f>
        <v>0.32719836400817998</v>
      </c>
      <c r="U91" s="10">
        <v>59</v>
      </c>
      <c r="V91" s="12">
        <f t="shared" si="145"/>
        <v>0.12065439672801637</v>
      </c>
      <c r="W91" s="13">
        <f t="shared" si="146"/>
        <v>489</v>
      </c>
      <c r="X91" s="14">
        <f t="shared" si="147"/>
        <v>7.2781186094069525</v>
      </c>
      <c r="Y91" s="42" t="s">
        <v>17</v>
      </c>
      <c r="Z91" s="41"/>
      <c r="AA91" s="41"/>
    </row>
    <row r="92" spans="1:27" ht="12.75" x14ac:dyDescent="0.2">
      <c r="A92" s="3" t="s">
        <v>9</v>
      </c>
      <c r="B92" s="3" t="s">
        <v>228</v>
      </c>
      <c r="C92" s="10">
        <v>209</v>
      </c>
      <c r="D92" s="11">
        <v>0.7839195979899497</v>
      </c>
      <c r="E92" s="10">
        <v>21</v>
      </c>
      <c r="F92" s="11">
        <v>5.0251256281407038E-2</v>
      </c>
      <c r="G92" s="10">
        <v>117</v>
      </c>
      <c r="H92" s="12">
        <v>0.16582914572864321</v>
      </c>
      <c r="I92" s="13">
        <v>199</v>
      </c>
      <c r="J92" s="14">
        <v>8.2562814070351767</v>
      </c>
      <c r="K92" s="19">
        <v>6.5850689414251704</v>
      </c>
      <c r="L92" s="20" t="s">
        <v>153</v>
      </c>
      <c r="M92" s="20"/>
      <c r="O92" s="3" t="s">
        <v>9</v>
      </c>
      <c r="P92" s="3" t="s">
        <v>191</v>
      </c>
      <c r="Q92" s="10">
        <v>23</v>
      </c>
      <c r="R92" s="11">
        <f t="shared" si="144"/>
        <v>0.16788321167883211</v>
      </c>
      <c r="S92" s="10">
        <v>61</v>
      </c>
      <c r="T92" s="11">
        <f t="shared" si="149"/>
        <v>0.44525547445255476</v>
      </c>
      <c r="U92" s="10">
        <v>53</v>
      </c>
      <c r="V92" s="12">
        <f t="shared" si="145"/>
        <v>0.38686131386861317</v>
      </c>
      <c r="W92" s="13">
        <f t="shared" si="146"/>
        <v>137</v>
      </c>
      <c r="X92" s="14">
        <f t="shared" si="147"/>
        <v>4.2919708029197077</v>
      </c>
      <c r="Y92" s="19">
        <f>(SUM(X90:X92)/3)</f>
        <v>5.6478075818866644</v>
      </c>
      <c r="Z92" s="20" t="str">
        <f>IF(Y92&lt;=3,"Ruim",IF(Y92&gt;=7,"Bom","Regular"))</f>
        <v>Regular</v>
      </c>
      <c r="AA92" s="20"/>
    </row>
    <row r="94" spans="1:27" ht="12.75" x14ac:dyDescent="0.2">
      <c r="A94" s="6" t="s">
        <v>3</v>
      </c>
      <c r="B94" s="9">
        <v>42881</v>
      </c>
      <c r="C94" s="43" t="s">
        <v>4</v>
      </c>
      <c r="D94" s="44"/>
      <c r="E94" s="45" t="s">
        <v>5</v>
      </c>
      <c r="F94" s="44"/>
      <c r="G94" s="46" t="s">
        <v>7</v>
      </c>
      <c r="H94" s="44"/>
      <c r="I94" s="7" t="s">
        <v>10</v>
      </c>
      <c r="J94" s="7" t="s">
        <v>11</v>
      </c>
      <c r="K94" s="40" t="s">
        <v>12</v>
      </c>
      <c r="L94" s="41"/>
      <c r="M94" s="8" t="s">
        <v>13</v>
      </c>
      <c r="O94" s="6" t="s">
        <v>3</v>
      </c>
      <c r="P94" s="9">
        <v>42881</v>
      </c>
      <c r="Q94" s="43" t="s">
        <v>4</v>
      </c>
      <c r="R94" s="44"/>
      <c r="S94" s="45" t="s">
        <v>5</v>
      </c>
      <c r="T94" s="44"/>
      <c r="U94" s="46" t="s">
        <v>7</v>
      </c>
      <c r="V94" s="44"/>
      <c r="W94" s="7" t="s">
        <v>10</v>
      </c>
      <c r="X94" s="7" t="s">
        <v>11</v>
      </c>
      <c r="Y94" s="40" t="s">
        <v>12</v>
      </c>
      <c r="Z94" s="41"/>
      <c r="AA94" s="8" t="s">
        <v>13</v>
      </c>
    </row>
    <row r="95" spans="1:27" ht="12.75" x14ac:dyDescent="0.2">
      <c r="A95" s="3" t="s">
        <v>6</v>
      </c>
      <c r="B95" s="3" t="s">
        <v>152</v>
      </c>
      <c r="C95" s="10">
        <v>113</v>
      </c>
      <c r="D95" s="11">
        <v>0.4325581395348837</v>
      </c>
      <c r="E95" s="10">
        <v>37</v>
      </c>
      <c r="F95" s="11">
        <v>0.2</v>
      </c>
      <c r="G95" s="10">
        <v>158</v>
      </c>
      <c r="H95" s="12">
        <v>0.36744186046511629</v>
      </c>
      <c r="I95" s="13">
        <v>215</v>
      </c>
      <c r="J95" s="14">
        <v>5.6930232558139533</v>
      </c>
      <c r="K95" s="15">
        <v>551</v>
      </c>
      <c r="L95" s="16">
        <v>0.3845080251221214</v>
      </c>
      <c r="M95" s="17">
        <v>1433</v>
      </c>
      <c r="O95" s="3" t="s">
        <v>6</v>
      </c>
      <c r="P95" s="3" t="s">
        <v>155</v>
      </c>
      <c r="Q95" s="10">
        <v>224</v>
      </c>
      <c r="R95" s="11">
        <f t="shared" ref="R95:R97" si="150">(Q95/W95)</f>
        <v>0.5270588235294118</v>
      </c>
      <c r="S95" s="10">
        <v>102</v>
      </c>
      <c r="T95" s="11">
        <f t="shared" ref="T95:T97" si="151">S95/W95</f>
        <v>0.24</v>
      </c>
      <c r="U95" s="10">
        <v>99</v>
      </c>
      <c r="V95" s="12">
        <f t="shared" ref="V95:V97" si="152">U95/W95</f>
        <v>0.23294117647058823</v>
      </c>
      <c r="W95" s="13">
        <f t="shared" ref="W95:W97" si="153">SUM(Q95+S95+U95)</f>
        <v>425</v>
      </c>
      <c r="X95" s="14">
        <f t="shared" ref="X95:X97" si="154">((Q95*10)+(S95*5)+(U95*1))/W95</f>
        <v>6.7035294117647055</v>
      </c>
      <c r="Y95" s="15">
        <f t="shared" ref="Y95:Z95" si="155">SUM(W95:W97)</f>
        <v>979</v>
      </c>
      <c r="Z95" s="14">
        <f t="shared" si="155"/>
        <v>16.293530743145347</v>
      </c>
      <c r="AA95" s="17"/>
    </row>
    <row r="96" spans="1:27" ht="12.75" x14ac:dyDescent="0.2">
      <c r="A96" s="3" t="s">
        <v>8</v>
      </c>
      <c r="B96" s="3" t="s">
        <v>156</v>
      </c>
      <c r="C96" s="10">
        <v>127</v>
      </c>
      <c r="D96" s="11">
        <v>0.57692307692307687</v>
      </c>
      <c r="E96" s="10">
        <v>88</v>
      </c>
      <c r="F96" s="11">
        <v>0.18269230769230768</v>
      </c>
      <c r="G96" s="10">
        <v>104</v>
      </c>
      <c r="H96" s="12">
        <v>0.24038461538461539</v>
      </c>
      <c r="I96" s="13">
        <v>208</v>
      </c>
      <c r="J96" s="14">
        <v>6.9230769230769234</v>
      </c>
      <c r="K96" s="42" t="s">
        <v>17</v>
      </c>
      <c r="L96" s="41"/>
      <c r="M96" s="41"/>
      <c r="O96" s="3" t="s">
        <v>8</v>
      </c>
      <c r="P96" s="3" t="s">
        <v>157</v>
      </c>
      <c r="Q96" s="10">
        <v>141</v>
      </c>
      <c r="R96" s="11">
        <f t="shared" si="150"/>
        <v>0.34729064039408869</v>
      </c>
      <c r="S96" s="10">
        <v>102</v>
      </c>
      <c r="T96" s="11">
        <f t="shared" si="151"/>
        <v>0.25123152709359609</v>
      </c>
      <c r="U96" s="10">
        <v>163</v>
      </c>
      <c r="V96" s="12">
        <f t="shared" si="152"/>
        <v>0.40147783251231528</v>
      </c>
      <c r="W96" s="13">
        <f t="shared" si="153"/>
        <v>406</v>
      </c>
      <c r="X96" s="14">
        <f t="shared" si="154"/>
        <v>5.1305418719211824</v>
      </c>
      <c r="Y96" s="42" t="s">
        <v>17</v>
      </c>
      <c r="Z96" s="41"/>
      <c r="AA96" s="41"/>
    </row>
    <row r="97" spans="1:27" ht="12.75" x14ac:dyDescent="0.2">
      <c r="A97" s="3" t="s">
        <v>9</v>
      </c>
      <c r="B97" s="3" t="s">
        <v>158</v>
      </c>
      <c r="C97" s="10">
        <v>34</v>
      </c>
      <c r="D97" s="11">
        <v>0.28125</v>
      </c>
      <c r="E97" s="10">
        <v>22</v>
      </c>
      <c r="F97" s="11">
        <v>0.1328125</v>
      </c>
      <c r="G97" s="10">
        <v>165</v>
      </c>
      <c r="H97" s="12">
        <v>0.5859375</v>
      </c>
      <c r="I97" s="13">
        <v>128</v>
      </c>
      <c r="J97" s="14">
        <v>4.0625</v>
      </c>
      <c r="K97" s="19">
        <v>5.5595333929636253</v>
      </c>
      <c r="L97" s="20" t="s">
        <v>153</v>
      </c>
      <c r="M97" s="20"/>
      <c r="O97" s="3" t="s">
        <v>9</v>
      </c>
      <c r="P97" s="3" t="s">
        <v>160</v>
      </c>
      <c r="Q97" s="10">
        <v>36</v>
      </c>
      <c r="R97" s="11">
        <f t="shared" si="150"/>
        <v>0.24324324324324326</v>
      </c>
      <c r="S97" s="10">
        <v>47</v>
      </c>
      <c r="T97" s="11">
        <f t="shared" si="151"/>
        <v>0.31756756756756754</v>
      </c>
      <c r="U97" s="10">
        <v>65</v>
      </c>
      <c r="V97" s="12">
        <f t="shared" si="152"/>
        <v>0.4391891891891892</v>
      </c>
      <c r="W97" s="13">
        <f t="shared" si="153"/>
        <v>148</v>
      </c>
      <c r="X97" s="14">
        <f t="shared" si="154"/>
        <v>4.4594594594594597</v>
      </c>
      <c r="Y97" s="19">
        <f>(SUM(X95:X97)/3)</f>
        <v>5.4311769143817825</v>
      </c>
      <c r="Z97" s="20" t="str">
        <f>IF(Y97&lt;=3,"Ruim",IF(Y97&gt;=7,"Bom","Regular"))</f>
        <v>Regular</v>
      </c>
      <c r="AA97" s="20"/>
    </row>
    <row r="98" spans="1:27" ht="12.75" x14ac:dyDescent="0.2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</row>
    <row r="99" spans="1:27" ht="12.75" x14ac:dyDescent="0.2">
      <c r="A99" s="6" t="s">
        <v>3</v>
      </c>
      <c r="B99" s="9">
        <v>42884</v>
      </c>
      <c r="C99" s="43" t="s">
        <v>4</v>
      </c>
      <c r="D99" s="44"/>
      <c r="E99" s="45" t="s">
        <v>5</v>
      </c>
      <c r="F99" s="44"/>
      <c r="G99" s="46" t="s">
        <v>7</v>
      </c>
      <c r="H99" s="44"/>
      <c r="I99" s="7" t="s">
        <v>10</v>
      </c>
      <c r="J99" s="7" t="s">
        <v>11</v>
      </c>
      <c r="K99" s="40" t="s">
        <v>12</v>
      </c>
      <c r="L99" s="41"/>
      <c r="M99" s="8" t="s">
        <v>13</v>
      </c>
      <c r="O99" s="6" t="s">
        <v>3</v>
      </c>
      <c r="P99" s="9">
        <v>42884</v>
      </c>
      <c r="Q99" s="43" t="s">
        <v>4</v>
      </c>
      <c r="R99" s="44"/>
      <c r="S99" s="45" t="s">
        <v>5</v>
      </c>
      <c r="T99" s="44"/>
      <c r="U99" s="46" t="s">
        <v>7</v>
      </c>
      <c r="V99" s="44"/>
      <c r="W99" s="7" t="s">
        <v>10</v>
      </c>
      <c r="X99" s="7" t="s">
        <v>11</v>
      </c>
      <c r="Y99" s="40" t="s">
        <v>12</v>
      </c>
      <c r="Z99" s="41"/>
      <c r="AA99" s="8" t="s">
        <v>13</v>
      </c>
    </row>
    <row r="100" spans="1:27" ht="12.75" x14ac:dyDescent="0.2">
      <c r="A100" s="3" t="s">
        <v>6</v>
      </c>
      <c r="B100" s="3" t="s">
        <v>164</v>
      </c>
      <c r="C100" s="10">
        <v>98</v>
      </c>
      <c r="D100" s="11">
        <v>0.37155963302752293</v>
      </c>
      <c r="E100" s="10">
        <v>51</v>
      </c>
      <c r="F100" s="11">
        <v>0.35321100917431192</v>
      </c>
      <c r="G100" s="10">
        <v>39</v>
      </c>
      <c r="H100" s="12">
        <v>0.27522935779816515</v>
      </c>
      <c r="I100" s="13">
        <v>218</v>
      </c>
      <c r="J100" s="14">
        <v>5.7568807339449544</v>
      </c>
      <c r="K100" s="15">
        <v>534</v>
      </c>
      <c r="L100" s="16">
        <v>0.33147113594040967</v>
      </c>
      <c r="M100" s="17">
        <v>1611</v>
      </c>
      <c r="O100" s="3" t="s">
        <v>6</v>
      </c>
      <c r="P100" s="18" t="s">
        <v>165</v>
      </c>
      <c r="Q100" s="10">
        <v>261</v>
      </c>
      <c r="R100" s="11">
        <f t="shared" ref="R100:R102" si="156">(Q100/W100)</f>
        <v>0.79331306990881456</v>
      </c>
      <c r="S100" s="10">
        <v>55</v>
      </c>
      <c r="T100" s="11">
        <f t="shared" ref="T100:T102" si="157">S100/W100</f>
        <v>0.16717325227963525</v>
      </c>
      <c r="U100" s="10">
        <v>13</v>
      </c>
      <c r="V100" s="12">
        <f t="shared" ref="V100:V102" si="158">U100/W100</f>
        <v>3.9513677811550151E-2</v>
      </c>
      <c r="W100" s="13">
        <f t="shared" ref="W100:W102" si="159">SUM(Q100+S100+U100)</f>
        <v>329</v>
      </c>
      <c r="X100" s="14">
        <f t="shared" ref="X100:X102" si="160">((Q100*10)+(S100*5)+(U100*1))/W100</f>
        <v>8.8085106382978715</v>
      </c>
      <c r="Y100" s="15">
        <f t="shared" ref="Y100:Z100" si="161">SUM(W100:W102)</f>
        <v>549</v>
      </c>
      <c r="Z100" s="14">
        <f t="shared" si="161"/>
        <v>19.108268246700781</v>
      </c>
      <c r="AA100" s="17">
        <v>820</v>
      </c>
    </row>
    <row r="101" spans="1:27" ht="12.75" x14ac:dyDescent="0.2">
      <c r="A101" s="3" t="s">
        <v>8</v>
      </c>
      <c r="B101" s="3" t="s">
        <v>168</v>
      </c>
      <c r="C101" s="10">
        <v>44</v>
      </c>
      <c r="D101" s="11">
        <v>0.28409090909090912</v>
      </c>
      <c r="E101" s="10">
        <v>56</v>
      </c>
      <c r="F101" s="11">
        <v>0.375</v>
      </c>
      <c r="G101" s="10">
        <v>34</v>
      </c>
      <c r="H101" s="12">
        <v>0.34090909090909088</v>
      </c>
      <c r="I101" s="13">
        <v>176</v>
      </c>
      <c r="J101" s="14">
        <v>5.0568181818181817</v>
      </c>
      <c r="K101" s="42" t="s">
        <v>17</v>
      </c>
      <c r="L101" s="41"/>
      <c r="M101" s="41"/>
      <c r="O101" s="3" t="s">
        <v>8</v>
      </c>
      <c r="P101" s="18" t="s">
        <v>169</v>
      </c>
      <c r="Q101" s="10">
        <v>86</v>
      </c>
      <c r="R101" s="11">
        <f t="shared" si="156"/>
        <v>0.60992907801418439</v>
      </c>
      <c r="S101" s="10">
        <v>54</v>
      </c>
      <c r="T101" s="11">
        <f t="shared" si="157"/>
        <v>0.38297872340425532</v>
      </c>
      <c r="U101" s="10">
        <v>1</v>
      </c>
      <c r="V101" s="12">
        <f t="shared" si="158"/>
        <v>7.0921985815602835E-3</v>
      </c>
      <c r="W101" s="13">
        <f t="shared" si="159"/>
        <v>141</v>
      </c>
      <c r="X101" s="14">
        <f t="shared" si="160"/>
        <v>8.0212765957446805</v>
      </c>
      <c r="Y101" s="42" t="s">
        <v>17</v>
      </c>
      <c r="Z101" s="41"/>
      <c r="AA101" s="41"/>
    </row>
    <row r="102" spans="1:27" ht="12.75" x14ac:dyDescent="0.2">
      <c r="A102" s="3" t="s">
        <v>9</v>
      </c>
      <c r="B102" s="3" t="s">
        <v>170</v>
      </c>
      <c r="C102" s="10">
        <v>41</v>
      </c>
      <c r="D102" s="11">
        <v>0.87142857142857144</v>
      </c>
      <c r="E102" s="10">
        <v>13</v>
      </c>
      <c r="F102" s="11">
        <v>0.12857142857142856</v>
      </c>
      <c r="G102" s="10">
        <v>95</v>
      </c>
      <c r="H102" s="12">
        <v>0</v>
      </c>
      <c r="I102" s="13">
        <v>140</v>
      </c>
      <c r="J102" s="14">
        <v>9.3571428571428577</v>
      </c>
      <c r="K102" s="19">
        <v>6.7236139243019979</v>
      </c>
      <c r="L102" s="20" t="s">
        <v>153</v>
      </c>
      <c r="M102" s="20"/>
      <c r="O102" s="3" t="s">
        <v>9</v>
      </c>
      <c r="P102" s="18" t="s">
        <v>171</v>
      </c>
      <c r="Q102" s="10">
        <v>9</v>
      </c>
      <c r="R102" s="11">
        <f t="shared" si="156"/>
        <v>0.11392405063291139</v>
      </c>
      <c r="S102" s="10">
        <v>5</v>
      </c>
      <c r="T102" s="11">
        <f t="shared" si="157"/>
        <v>6.3291139240506333E-2</v>
      </c>
      <c r="U102" s="10">
        <v>65</v>
      </c>
      <c r="V102" s="12">
        <f t="shared" si="158"/>
        <v>0.82278481012658233</v>
      </c>
      <c r="W102" s="13">
        <f t="shared" si="159"/>
        <v>79</v>
      </c>
      <c r="X102" s="14">
        <f t="shared" si="160"/>
        <v>2.278481012658228</v>
      </c>
      <c r="Y102" s="19">
        <f>(SUM(X100:X102)/3)</f>
        <v>6.3694227489002602</v>
      </c>
      <c r="Z102" s="20" t="str">
        <f>IF(Y102&lt;=3,"Ruim",IF(Y102&gt;=7,"Bom","Regular"))</f>
        <v>Regular</v>
      </c>
      <c r="AA102" s="20"/>
    </row>
    <row r="104" spans="1:27" ht="12.75" x14ac:dyDescent="0.2">
      <c r="A104" s="6" t="s">
        <v>3</v>
      </c>
      <c r="B104" s="9">
        <v>42885</v>
      </c>
      <c r="C104" s="43" t="s">
        <v>4</v>
      </c>
      <c r="D104" s="44"/>
      <c r="E104" s="45" t="s">
        <v>5</v>
      </c>
      <c r="F104" s="44"/>
      <c r="G104" s="46" t="s">
        <v>7</v>
      </c>
      <c r="H104" s="44"/>
      <c r="I104" s="7" t="s">
        <v>10</v>
      </c>
      <c r="J104" s="7" t="s">
        <v>11</v>
      </c>
      <c r="K104" s="40" t="s">
        <v>12</v>
      </c>
      <c r="L104" s="41"/>
      <c r="M104" s="8" t="s">
        <v>13</v>
      </c>
      <c r="O104" s="6" t="s">
        <v>3</v>
      </c>
      <c r="P104" s="9">
        <v>42885</v>
      </c>
      <c r="Q104" s="43" t="s">
        <v>4</v>
      </c>
      <c r="R104" s="44"/>
      <c r="S104" s="45" t="s">
        <v>5</v>
      </c>
      <c r="T104" s="44"/>
      <c r="U104" s="46" t="s">
        <v>7</v>
      </c>
      <c r="V104" s="44"/>
      <c r="W104" s="7" t="s">
        <v>10</v>
      </c>
      <c r="X104" s="7" t="s">
        <v>11</v>
      </c>
      <c r="Y104" s="40" t="s">
        <v>12</v>
      </c>
      <c r="Z104" s="41"/>
      <c r="AA104" s="8" t="s">
        <v>13</v>
      </c>
    </row>
    <row r="105" spans="1:27" ht="12.75" x14ac:dyDescent="0.2">
      <c r="A105" s="3" t="s">
        <v>6</v>
      </c>
      <c r="B105" s="3" t="s">
        <v>175</v>
      </c>
      <c r="C105" s="10">
        <v>209</v>
      </c>
      <c r="D105" s="11">
        <v>0.49142857142857144</v>
      </c>
      <c r="E105" s="10">
        <v>44</v>
      </c>
      <c r="F105" s="11">
        <v>0.36</v>
      </c>
      <c r="G105" s="10">
        <v>15</v>
      </c>
      <c r="H105" s="12">
        <v>0.14857142857142858</v>
      </c>
      <c r="I105" s="13">
        <v>175</v>
      </c>
      <c r="J105" s="14">
        <v>6.862857142857143</v>
      </c>
      <c r="K105" s="15">
        <v>549</v>
      </c>
      <c r="L105" s="16">
        <v>0.34078212290502791</v>
      </c>
      <c r="M105" s="17">
        <v>1611</v>
      </c>
      <c r="O105" s="3" t="s">
        <v>6</v>
      </c>
      <c r="P105" s="18" t="s">
        <v>176</v>
      </c>
      <c r="Q105" s="10">
        <v>189</v>
      </c>
      <c r="R105" s="11">
        <f t="shared" ref="R105:R107" si="162">(Q105/W105)</f>
        <v>0.47014925373134331</v>
      </c>
      <c r="S105" s="10">
        <v>135</v>
      </c>
      <c r="T105" s="11">
        <f t="shared" ref="T105:T107" si="163">S105/W105</f>
        <v>0.33582089552238809</v>
      </c>
      <c r="U105" s="10">
        <v>78</v>
      </c>
      <c r="V105" s="12">
        <f t="shared" ref="V105:V107" si="164">U105/W105</f>
        <v>0.19402985074626866</v>
      </c>
      <c r="W105" s="13">
        <f t="shared" ref="W105:W107" si="165">SUM(Q105+S105+U105)</f>
        <v>402</v>
      </c>
      <c r="X105" s="14">
        <f t="shared" ref="X105:X107" si="166">((Q105*10)+(S105*5)+(U105*1))/W105</f>
        <v>6.5746268656716422</v>
      </c>
      <c r="Y105" s="15">
        <f t="shared" ref="Y105:Z105" si="167">SUM(W105:W107)</f>
        <v>832</v>
      </c>
      <c r="Z105" s="14">
        <f t="shared" si="167"/>
        <v>17.026010088989896</v>
      </c>
      <c r="AA105" s="17">
        <v>820</v>
      </c>
    </row>
    <row r="106" spans="1:27" ht="12.75" x14ac:dyDescent="0.2">
      <c r="A106" s="3" t="s">
        <v>8</v>
      </c>
      <c r="B106" s="3" t="s">
        <v>177</v>
      </c>
      <c r="C106" s="10">
        <v>132</v>
      </c>
      <c r="D106" s="11">
        <v>0.45600000000000002</v>
      </c>
      <c r="E106" s="10">
        <v>73</v>
      </c>
      <c r="F106" s="11">
        <v>0.36799999999999999</v>
      </c>
      <c r="G106" s="10">
        <v>62</v>
      </c>
      <c r="H106" s="12">
        <v>0.17599999999999999</v>
      </c>
      <c r="I106" s="13">
        <v>250</v>
      </c>
      <c r="J106" s="14">
        <v>6.5759999999999996</v>
      </c>
      <c r="K106" s="42" t="s">
        <v>17</v>
      </c>
      <c r="L106" s="41"/>
      <c r="M106" s="41"/>
      <c r="O106" s="3" t="s">
        <v>8</v>
      </c>
      <c r="P106" s="18" t="s">
        <v>178</v>
      </c>
      <c r="Q106" s="10">
        <v>171</v>
      </c>
      <c r="R106" s="11">
        <f t="shared" si="162"/>
        <v>0.58762886597938147</v>
      </c>
      <c r="S106" s="10">
        <v>105</v>
      </c>
      <c r="T106" s="11">
        <f t="shared" si="163"/>
        <v>0.36082474226804123</v>
      </c>
      <c r="U106" s="10">
        <v>15</v>
      </c>
      <c r="V106" s="12">
        <f t="shared" si="164"/>
        <v>5.1546391752577317E-2</v>
      </c>
      <c r="W106" s="13">
        <f t="shared" si="165"/>
        <v>291</v>
      </c>
      <c r="X106" s="14">
        <f t="shared" si="166"/>
        <v>7.731958762886598</v>
      </c>
      <c r="Y106" s="42" t="s">
        <v>17</v>
      </c>
      <c r="Z106" s="41"/>
      <c r="AA106" s="41"/>
    </row>
    <row r="107" spans="1:27" ht="12.75" x14ac:dyDescent="0.2">
      <c r="A107" s="3" t="s">
        <v>9</v>
      </c>
      <c r="B107" s="3" t="s">
        <v>181</v>
      </c>
      <c r="C107" s="10">
        <v>100</v>
      </c>
      <c r="D107" s="11">
        <v>0.56451612903225812</v>
      </c>
      <c r="E107" s="10">
        <v>18</v>
      </c>
      <c r="F107" s="11">
        <v>0.16129032258064516</v>
      </c>
      <c r="G107" s="10">
        <v>32</v>
      </c>
      <c r="H107" s="12">
        <v>0.27419354838709675</v>
      </c>
      <c r="I107" s="13">
        <v>124</v>
      </c>
      <c r="J107" s="14">
        <v>6.725806451612903</v>
      </c>
      <c r="K107" s="19">
        <v>6.7215545314900149</v>
      </c>
      <c r="L107" s="20" t="s">
        <v>153</v>
      </c>
      <c r="M107" s="20"/>
      <c r="O107" s="3" t="s">
        <v>9</v>
      </c>
      <c r="P107" s="18" t="s">
        <v>182</v>
      </c>
      <c r="Q107" s="10">
        <v>19</v>
      </c>
      <c r="R107" s="11">
        <f t="shared" si="162"/>
        <v>0.1366906474820144</v>
      </c>
      <c r="S107" s="10">
        <v>17</v>
      </c>
      <c r="T107" s="11">
        <f t="shared" si="163"/>
        <v>0.1223021582733813</v>
      </c>
      <c r="U107" s="10">
        <v>103</v>
      </c>
      <c r="V107" s="12">
        <f t="shared" si="164"/>
        <v>0.74100719424460426</v>
      </c>
      <c r="W107" s="13">
        <f t="shared" si="165"/>
        <v>139</v>
      </c>
      <c r="X107" s="14">
        <f t="shared" si="166"/>
        <v>2.7194244604316546</v>
      </c>
      <c r="Y107" s="19">
        <f>(SUM(X105:X107)/3)</f>
        <v>5.675336696329965</v>
      </c>
      <c r="Z107" s="20" t="str">
        <f>IF(Y107&lt;=3,"Ruim",IF(Y107&gt;=7,"Bom","Regular"))</f>
        <v>Regular</v>
      </c>
      <c r="AA107" s="20"/>
    </row>
    <row r="109" spans="1:27" ht="12.75" x14ac:dyDescent="0.2">
      <c r="A109" s="6" t="s">
        <v>3</v>
      </c>
      <c r="B109" s="9">
        <v>42886</v>
      </c>
      <c r="C109" s="43" t="s">
        <v>4</v>
      </c>
      <c r="D109" s="44"/>
      <c r="E109" s="45" t="s">
        <v>5</v>
      </c>
      <c r="F109" s="44"/>
      <c r="G109" s="46" t="s">
        <v>7</v>
      </c>
      <c r="H109" s="44"/>
      <c r="I109" s="7" t="s">
        <v>10</v>
      </c>
      <c r="J109" s="7" t="s">
        <v>11</v>
      </c>
      <c r="K109" s="40" t="s">
        <v>12</v>
      </c>
      <c r="L109" s="41"/>
      <c r="M109" s="8" t="s">
        <v>13</v>
      </c>
      <c r="O109" s="6" t="s">
        <v>3</v>
      </c>
      <c r="P109" s="9">
        <v>42886</v>
      </c>
      <c r="Q109" s="43" t="s">
        <v>4</v>
      </c>
      <c r="R109" s="44"/>
      <c r="S109" s="45" t="s">
        <v>5</v>
      </c>
      <c r="T109" s="44"/>
      <c r="U109" s="46" t="s">
        <v>7</v>
      </c>
      <c r="V109" s="44"/>
      <c r="W109" s="7" t="s">
        <v>10</v>
      </c>
      <c r="X109" s="7" t="s">
        <v>11</v>
      </c>
      <c r="Y109" s="40" t="s">
        <v>12</v>
      </c>
      <c r="Z109" s="41"/>
      <c r="AA109" s="8" t="s">
        <v>13</v>
      </c>
    </row>
    <row r="110" spans="1:27" ht="12.75" x14ac:dyDescent="0.2">
      <c r="A110" s="3" t="s">
        <v>6</v>
      </c>
      <c r="B110" s="3" t="s">
        <v>185</v>
      </c>
      <c r="C110" s="10">
        <v>170</v>
      </c>
      <c r="D110" s="11">
        <v>0.44585987261146498</v>
      </c>
      <c r="E110" s="10">
        <v>88</v>
      </c>
      <c r="F110" s="11">
        <v>0.22929936305732485</v>
      </c>
      <c r="G110" s="10">
        <v>61</v>
      </c>
      <c r="H110" s="12">
        <v>0.32484076433121017</v>
      </c>
      <c r="I110" s="13">
        <v>314</v>
      </c>
      <c r="J110" s="14">
        <v>5.9299363057324843</v>
      </c>
      <c r="K110" s="15">
        <v>562</v>
      </c>
      <c r="L110" s="16">
        <v>0.35592146928435719</v>
      </c>
      <c r="M110" s="17">
        <v>1579</v>
      </c>
      <c r="O110" s="3" t="s">
        <v>6</v>
      </c>
      <c r="P110" s="3" t="s">
        <v>117</v>
      </c>
      <c r="Q110" s="10">
        <v>56</v>
      </c>
      <c r="R110" s="11">
        <f t="shared" ref="R110:R112" si="168">(Q110/W110)</f>
        <v>0.26923076923076922</v>
      </c>
      <c r="S110" s="10">
        <v>61</v>
      </c>
      <c r="T110" s="11">
        <f t="shared" ref="T110:T112" si="169">S110/W110</f>
        <v>0.29326923076923078</v>
      </c>
      <c r="U110" s="10">
        <v>91</v>
      </c>
      <c r="V110" s="12">
        <f t="shared" ref="V110:V112" si="170">U110/W110</f>
        <v>0.4375</v>
      </c>
      <c r="W110" s="13">
        <f t="shared" ref="W110:W112" si="171">SUM(Q110+S110+U110)</f>
        <v>208</v>
      </c>
      <c r="X110" s="14">
        <f t="shared" ref="X110:X112" si="172">((Q110*10)+(S110*5)+(U110*1))/W110</f>
        <v>4.5961538461538458</v>
      </c>
      <c r="Y110" s="15">
        <f t="shared" ref="Y110:Z110" si="173">SUM(W110:W112)</f>
        <v>830</v>
      </c>
      <c r="Z110" s="14">
        <f t="shared" si="173"/>
        <v>15.350706752529696</v>
      </c>
      <c r="AA110" s="17">
        <v>822</v>
      </c>
    </row>
    <row r="111" spans="1:27" ht="12.75" x14ac:dyDescent="0.2">
      <c r="A111" s="3" t="s">
        <v>8</v>
      </c>
      <c r="B111" s="3" t="s">
        <v>172</v>
      </c>
      <c r="C111" s="10">
        <v>102</v>
      </c>
      <c r="D111" s="11">
        <v>0.33884297520661155</v>
      </c>
      <c r="E111" s="10">
        <v>33</v>
      </c>
      <c r="F111" s="11">
        <v>0.34710743801652894</v>
      </c>
      <c r="G111" s="10">
        <v>67</v>
      </c>
      <c r="H111" s="12">
        <v>0.31404958677685951</v>
      </c>
      <c r="I111" s="13">
        <v>121</v>
      </c>
      <c r="J111" s="14">
        <v>5.4380165289256199</v>
      </c>
      <c r="K111" s="42" t="s">
        <v>17</v>
      </c>
      <c r="L111" s="41"/>
      <c r="M111" s="41"/>
      <c r="O111" s="3" t="s">
        <v>8</v>
      </c>
      <c r="P111" s="3" t="s">
        <v>187</v>
      </c>
      <c r="Q111" s="10">
        <v>229</v>
      </c>
      <c r="R111" s="11">
        <f t="shared" si="168"/>
        <v>0.54137115839243499</v>
      </c>
      <c r="S111" s="10">
        <v>156</v>
      </c>
      <c r="T111" s="11">
        <f t="shared" si="169"/>
        <v>0.36879432624113473</v>
      </c>
      <c r="U111" s="10">
        <v>38</v>
      </c>
      <c r="V111" s="12">
        <f t="shared" si="170"/>
        <v>8.9834515366430265E-2</v>
      </c>
      <c r="W111" s="13">
        <f t="shared" si="171"/>
        <v>423</v>
      </c>
      <c r="X111" s="14">
        <f t="shared" si="172"/>
        <v>7.3475177304964543</v>
      </c>
      <c r="Y111" s="42" t="s">
        <v>17</v>
      </c>
      <c r="Z111" s="41"/>
      <c r="AA111" s="41"/>
    </row>
    <row r="112" spans="1:27" ht="12.75" x14ac:dyDescent="0.2">
      <c r="A112" s="3" t="s">
        <v>9</v>
      </c>
      <c r="B112" s="3" t="s">
        <v>188</v>
      </c>
      <c r="C112" s="10">
        <v>23</v>
      </c>
      <c r="D112" s="11">
        <v>0.23622047244094488</v>
      </c>
      <c r="E112" s="10">
        <v>16</v>
      </c>
      <c r="F112" s="11">
        <v>0.22047244094488189</v>
      </c>
      <c r="G112" s="10">
        <v>32</v>
      </c>
      <c r="H112" s="12">
        <v>0.54330708661417326</v>
      </c>
      <c r="I112" s="13">
        <v>127</v>
      </c>
      <c r="J112" s="14">
        <v>4.0078740157480315</v>
      </c>
      <c r="K112" s="19">
        <v>5.1252756168020452</v>
      </c>
      <c r="L112" s="20" t="s">
        <v>153</v>
      </c>
      <c r="M112" s="20"/>
      <c r="O112" s="3" t="s">
        <v>9</v>
      </c>
      <c r="P112" s="3" t="s">
        <v>189</v>
      </c>
      <c r="Q112" s="10">
        <v>35</v>
      </c>
      <c r="R112" s="11">
        <f t="shared" si="168"/>
        <v>0.17587939698492464</v>
      </c>
      <c r="S112" s="10">
        <v>41</v>
      </c>
      <c r="T112" s="11">
        <f t="shared" si="169"/>
        <v>0.20603015075376885</v>
      </c>
      <c r="U112" s="10">
        <v>123</v>
      </c>
      <c r="V112" s="12">
        <f t="shared" si="170"/>
        <v>0.61809045226130654</v>
      </c>
      <c r="W112" s="13">
        <f t="shared" si="171"/>
        <v>199</v>
      </c>
      <c r="X112" s="14">
        <f t="shared" si="172"/>
        <v>3.4070351758793969</v>
      </c>
      <c r="Y112" s="19">
        <f>(SUM(X110:X112)/3)</f>
        <v>5.116902250843232</v>
      </c>
      <c r="Z112" s="20" t="str">
        <f>IF(Y112&lt;=3,"Ruim",IF(Y112&gt;=7,"Bom","Regular"))</f>
        <v>Regular</v>
      </c>
      <c r="AA112" s="20"/>
    </row>
  </sheetData>
  <mergeCells count="223">
    <mergeCell ref="C79:D79"/>
    <mergeCell ref="E79:F79"/>
    <mergeCell ref="G79:H79"/>
    <mergeCell ref="G84:H84"/>
    <mergeCell ref="U99:V99"/>
    <mergeCell ref="Y101:AA101"/>
    <mergeCell ref="U69:V69"/>
    <mergeCell ref="Y109:Z109"/>
    <mergeCell ref="Y111:AA111"/>
    <mergeCell ref="Y94:Z94"/>
    <mergeCell ref="U94:V94"/>
    <mergeCell ref="U109:V109"/>
    <mergeCell ref="U104:V104"/>
    <mergeCell ref="K91:M91"/>
    <mergeCell ref="C84:D84"/>
    <mergeCell ref="E84:F84"/>
    <mergeCell ref="C49:D49"/>
    <mergeCell ref="E49:F49"/>
    <mergeCell ref="C54:D54"/>
    <mergeCell ref="C74:D74"/>
    <mergeCell ref="C69:D69"/>
    <mergeCell ref="C64:D64"/>
    <mergeCell ref="C59:D59"/>
    <mergeCell ref="G74:H74"/>
    <mergeCell ref="E74:F74"/>
    <mergeCell ref="G59:H59"/>
    <mergeCell ref="E59:F59"/>
    <mergeCell ref="G54:H54"/>
    <mergeCell ref="E54:F54"/>
    <mergeCell ref="G49:H49"/>
    <mergeCell ref="G64:H64"/>
    <mergeCell ref="G69:H69"/>
    <mergeCell ref="E69:F69"/>
    <mergeCell ref="E64:F64"/>
    <mergeCell ref="C89:D89"/>
    <mergeCell ref="E89:F89"/>
    <mergeCell ref="G89:H89"/>
    <mergeCell ref="E109:F109"/>
    <mergeCell ref="C109:D109"/>
    <mergeCell ref="K109:L109"/>
    <mergeCell ref="K111:M111"/>
    <mergeCell ref="E94:F94"/>
    <mergeCell ref="G94:H94"/>
    <mergeCell ref="E104:F104"/>
    <mergeCell ref="G104:H104"/>
    <mergeCell ref="C104:D104"/>
    <mergeCell ref="C94:D94"/>
    <mergeCell ref="G109:H109"/>
    <mergeCell ref="G99:H99"/>
    <mergeCell ref="K94:L94"/>
    <mergeCell ref="K96:M96"/>
    <mergeCell ref="C99:D99"/>
    <mergeCell ref="E99:F99"/>
    <mergeCell ref="K99:L99"/>
    <mergeCell ref="K101:M101"/>
    <mergeCell ref="K104:L104"/>
    <mergeCell ref="K106:M106"/>
    <mergeCell ref="K69:L69"/>
    <mergeCell ref="K71:M71"/>
    <mergeCell ref="K36:M36"/>
    <mergeCell ref="K39:L39"/>
    <mergeCell ref="K56:M56"/>
    <mergeCell ref="K54:L54"/>
    <mergeCell ref="K59:L59"/>
    <mergeCell ref="K46:M46"/>
    <mergeCell ref="K74:L74"/>
    <mergeCell ref="K61:M61"/>
    <mergeCell ref="K64:L64"/>
    <mergeCell ref="K66:M66"/>
    <mergeCell ref="K51:M51"/>
    <mergeCell ref="K49:L49"/>
    <mergeCell ref="K44:L44"/>
    <mergeCell ref="G44:H44"/>
    <mergeCell ref="G39:H39"/>
    <mergeCell ref="S44:T44"/>
    <mergeCell ref="Q49:R49"/>
    <mergeCell ref="Q44:R44"/>
    <mergeCell ref="S49:T49"/>
    <mergeCell ref="K41:M41"/>
    <mergeCell ref="G29:H29"/>
    <mergeCell ref="K29:L29"/>
    <mergeCell ref="K34:L34"/>
    <mergeCell ref="K31:M31"/>
    <mergeCell ref="Y31:AA31"/>
    <mergeCell ref="C29:D29"/>
    <mergeCell ref="E29:F29"/>
    <mergeCell ref="E39:F39"/>
    <mergeCell ref="C39:D39"/>
    <mergeCell ref="Y39:Z39"/>
    <mergeCell ref="S39:T39"/>
    <mergeCell ref="Q39:R39"/>
    <mergeCell ref="G34:H34"/>
    <mergeCell ref="K89:L89"/>
    <mergeCell ref="Q89:R89"/>
    <mergeCell ref="K81:M81"/>
    <mergeCell ref="K84:L84"/>
    <mergeCell ref="K86:M86"/>
    <mergeCell ref="C34:D34"/>
    <mergeCell ref="E34:F34"/>
    <mergeCell ref="Y34:Z34"/>
    <mergeCell ref="Y36:AA36"/>
    <mergeCell ref="C44:D44"/>
    <mergeCell ref="E44:F44"/>
    <mergeCell ref="Y41:AA41"/>
    <mergeCell ref="U64:V64"/>
    <mergeCell ref="Y64:Z64"/>
    <mergeCell ref="Y56:AA56"/>
    <mergeCell ref="Y61:AA61"/>
    <mergeCell ref="Y51:AA51"/>
    <mergeCell ref="Y46:AA46"/>
    <mergeCell ref="Y44:Z44"/>
    <mergeCell ref="Y59:Z59"/>
    <mergeCell ref="K79:L79"/>
    <mergeCell ref="K76:M76"/>
    <mergeCell ref="Q54:R54"/>
    <mergeCell ref="S54:T54"/>
    <mergeCell ref="Q104:R104"/>
    <mergeCell ref="S104:T104"/>
    <mergeCell ref="S94:T94"/>
    <mergeCell ref="Q109:R109"/>
    <mergeCell ref="S109:T109"/>
    <mergeCell ref="Q99:R99"/>
    <mergeCell ref="S99:T99"/>
    <mergeCell ref="Y86:AA86"/>
    <mergeCell ref="Y84:Z84"/>
    <mergeCell ref="Y91:AA91"/>
    <mergeCell ref="Y89:Z89"/>
    <mergeCell ref="S84:T84"/>
    <mergeCell ref="U84:V84"/>
    <mergeCell ref="U44:V44"/>
    <mergeCell ref="U39:V39"/>
    <mergeCell ref="S89:T89"/>
    <mergeCell ref="U89:V89"/>
    <mergeCell ref="S74:T74"/>
    <mergeCell ref="S79:T79"/>
    <mergeCell ref="Q94:R94"/>
    <mergeCell ref="Q79:R79"/>
    <mergeCell ref="Q84:R84"/>
    <mergeCell ref="Q59:R59"/>
    <mergeCell ref="S59:T59"/>
    <mergeCell ref="Q64:R64"/>
    <mergeCell ref="S64:T64"/>
    <mergeCell ref="S69:T69"/>
    <mergeCell ref="Q69:R69"/>
    <mergeCell ref="Q74:R74"/>
    <mergeCell ref="Y104:Z104"/>
    <mergeCell ref="Y106:AA106"/>
    <mergeCell ref="Y99:Z99"/>
    <mergeCell ref="Y96:AA96"/>
    <mergeCell ref="U59:V59"/>
    <mergeCell ref="Y54:Z54"/>
    <mergeCell ref="U54:V54"/>
    <mergeCell ref="U49:V49"/>
    <mergeCell ref="Y49:Z49"/>
    <mergeCell ref="U79:V79"/>
    <mergeCell ref="U74:V74"/>
    <mergeCell ref="Y76:AA76"/>
    <mergeCell ref="Y81:AA81"/>
    <mergeCell ref="Y79:Z79"/>
    <mergeCell ref="Y74:Z74"/>
    <mergeCell ref="Y69:Z69"/>
    <mergeCell ref="Y66:AA66"/>
    <mergeCell ref="Y71:AA71"/>
    <mergeCell ref="Y9:Z9"/>
    <mergeCell ref="Y14:Z14"/>
    <mergeCell ref="Y11:AA11"/>
    <mergeCell ref="Y26:AA26"/>
    <mergeCell ref="Y29:Z29"/>
    <mergeCell ref="Q14:R14"/>
    <mergeCell ref="S14:T14"/>
    <mergeCell ref="K9:L9"/>
    <mergeCell ref="Q9:R9"/>
    <mergeCell ref="S9:T9"/>
    <mergeCell ref="U9:V9"/>
    <mergeCell ref="S19:T19"/>
    <mergeCell ref="Q19:R19"/>
    <mergeCell ref="K14:L14"/>
    <mergeCell ref="K16:M16"/>
    <mergeCell ref="U19:V19"/>
    <mergeCell ref="K21:M21"/>
    <mergeCell ref="K26:M26"/>
    <mergeCell ref="U14:V14"/>
    <mergeCell ref="K19:L19"/>
    <mergeCell ref="A3:M3"/>
    <mergeCell ref="A1:AA1"/>
    <mergeCell ref="O3:AA3"/>
    <mergeCell ref="C4:D4"/>
    <mergeCell ref="E4:F4"/>
    <mergeCell ref="Y4:Z4"/>
    <mergeCell ref="Y6:AA6"/>
    <mergeCell ref="S4:T4"/>
    <mergeCell ref="U4:V4"/>
    <mergeCell ref="Q4:R4"/>
    <mergeCell ref="U29:V29"/>
    <mergeCell ref="U34:V34"/>
    <mergeCell ref="S29:T29"/>
    <mergeCell ref="S34:T34"/>
    <mergeCell ref="Q29:R29"/>
    <mergeCell ref="Q34:R34"/>
    <mergeCell ref="S24:T24"/>
    <mergeCell ref="U24:V24"/>
    <mergeCell ref="Y16:AA16"/>
    <mergeCell ref="Y21:AA21"/>
    <mergeCell ref="Y19:Z19"/>
    <mergeCell ref="Q24:R24"/>
    <mergeCell ref="Y24:Z24"/>
    <mergeCell ref="G4:H4"/>
    <mergeCell ref="G14:H14"/>
    <mergeCell ref="G9:H9"/>
    <mergeCell ref="C14:D14"/>
    <mergeCell ref="E14:F14"/>
    <mergeCell ref="E9:F9"/>
    <mergeCell ref="K11:M11"/>
    <mergeCell ref="K6:M6"/>
    <mergeCell ref="K24:L24"/>
    <mergeCell ref="G24:H24"/>
    <mergeCell ref="E19:F19"/>
    <mergeCell ref="K4:L4"/>
    <mergeCell ref="C24:D24"/>
    <mergeCell ref="E24:F24"/>
    <mergeCell ref="G19:H19"/>
    <mergeCell ref="C19:D19"/>
    <mergeCell ref="C9:D9"/>
  </mergeCells>
  <printOptions horizontalCentered="1" gridLines="1"/>
  <pageMargins left="0.7" right="0.7" top="0.75" bottom="0.75" header="0" footer="0"/>
  <pageSetup paperSize="9" fitToHeight="0" pageOrder="overThenDown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02"/>
  <sheetViews>
    <sheetView tabSelected="1" topLeftCell="A67" workbookViewId="0">
      <selection activeCell="AB1" sqref="AB1"/>
    </sheetView>
  </sheetViews>
  <sheetFormatPr defaultColWidth="14.42578125" defaultRowHeight="15.75" customHeight="1" x14ac:dyDescent="0.2"/>
  <cols>
    <col min="1" max="1" width="7.42578125" customWidth="1"/>
    <col min="2" max="2" width="17.7109375" customWidth="1"/>
    <col min="3" max="3" width="6.85546875" customWidth="1"/>
    <col min="4" max="4" width="6" bestFit="1" customWidth="1"/>
    <col min="5" max="5" width="5.28515625" customWidth="1"/>
    <col min="6" max="6" width="6" bestFit="1" customWidth="1"/>
    <col min="7" max="7" width="5.5703125" customWidth="1"/>
    <col min="8" max="8" width="6" bestFit="1" customWidth="1"/>
    <col min="9" max="9" width="5.42578125" customWidth="1"/>
    <col min="10" max="10" width="4.140625" customWidth="1"/>
    <col min="11" max="11" width="11" customWidth="1"/>
    <col min="12" max="12" width="7.28515625" bestFit="1" customWidth="1"/>
    <col min="13" max="13" width="6.5703125" bestFit="1" customWidth="1"/>
    <col min="14" max="14" width="2.140625" customWidth="1"/>
    <col min="15" max="15" width="6.7109375" customWidth="1"/>
    <col min="16" max="16" width="20.7109375" customWidth="1"/>
    <col min="17" max="17" width="6.85546875" customWidth="1"/>
    <col min="18" max="18" width="6" bestFit="1" customWidth="1"/>
    <col min="19" max="19" width="5.28515625" customWidth="1"/>
    <col min="20" max="20" width="6" bestFit="1" customWidth="1"/>
    <col min="21" max="21" width="5.5703125" customWidth="1"/>
    <col min="22" max="22" width="6" bestFit="1" customWidth="1"/>
    <col min="23" max="23" width="5.42578125" customWidth="1"/>
    <col min="24" max="24" width="4.140625" customWidth="1"/>
    <col min="25" max="25" width="11.7109375" customWidth="1"/>
    <col min="26" max="26" width="7.28515625" bestFit="1" customWidth="1"/>
    <col min="27" max="27" width="6.5703125" bestFit="1" customWidth="1"/>
  </cols>
  <sheetData>
    <row r="1" spans="1:27" ht="18" x14ac:dyDescent="0.25">
      <c r="A1" s="49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9" customHeight="1" x14ac:dyDescent="0.2">
      <c r="A2" s="1"/>
      <c r="B2" s="2"/>
    </row>
    <row r="3" spans="1:27" ht="12.75" x14ac:dyDescent="0.2">
      <c r="A3" s="47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4"/>
      <c r="O3" s="47" t="s">
        <v>2</v>
      </c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4"/>
    </row>
    <row r="4" spans="1:27" ht="12.75" x14ac:dyDescent="0.2">
      <c r="A4" s="6" t="s">
        <v>3</v>
      </c>
      <c r="B4" s="9">
        <v>42887</v>
      </c>
      <c r="C4" s="43" t="s">
        <v>4</v>
      </c>
      <c r="D4" s="44"/>
      <c r="E4" s="45" t="s">
        <v>5</v>
      </c>
      <c r="F4" s="44"/>
      <c r="G4" s="46" t="s">
        <v>7</v>
      </c>
      <c r="H4" s="44"/>
      <c r="I4" s="7" t="s">
        <v>10</v>
      </c>
      <c r="J4" s="7" t="s">
        <v>11</v>
      </c>
      <c r="K4" s="40" t="s">
        <v>12</v>
      </c>
      <c r="L4" s="41"/>
      <c r="M4" s="8" t="s">
        <v>13</v>
      </c>
      <c r="O4" s="6" t="s">
        <v>3</v>
      </c>
      <c r="P4" s="9">
        <v>42887</v>
      </c>
      <c r="Q4" s="43" t="s">
        <v>4</v>
      </c>
      <c r="R4" s="44"/>
      <c r="S4" s="45" t="s">
        <v>5</v>
      </c>
      <c r="T4" s="44"/>
      <c r="U4" s="46" t="s">
        <v>7</v>
      </c>
      <c r="V4" s="44"/>
      <c r="W4" s="7" t="s">
        <v>10</v>
      </c>
      <c r="X4" s="7" t="s">
        <v>11</v>
      </c>
      <c r="Y4" s="40" t="s">
        <v>12</v>
      </c>
      <c r="Z4" s="41"/>
      <c r="AA4" s="8" t="s">
        <v>13</v>
      </c>
    </row>
    <row r="5" spans="1:27" ht="12.75" x14ac:dyDescent="0.2">
      <c r="A5" s="3" t="s">
        <v>6</v>
      </c>
      <c r="B5" s="3" t="s">
        <v>147</v>
      </c>
      <c r="C5" s="10">
        <v>222</v>
      </c>
      <c r="D5" s="11">
        <v>0.46907216494845361</v>
      </c>
      <c r="E5" s="10">
        <v>69</v>
      </c>
      <c r="F5" s="11">
        <v>0.31443298969072164</v>
      </c>
      <c r="G5" s="10">
        <v>123</v>
      </c>
      <c r="H5" s="12">
        <v>0.21649484536082475</v>
      </c>
      <c r="I5" s="13">
        <v>194</v>
      </c>
      <c r="J5" s="14">
        <v>6.4793814432989691</v>
      </c>
      <c r="K5" s="15">
        <v>700</v>
      </c>
      <c r="L5" s="16">
        <v>0.63233965672990067</v>
      </c>
      <c r="M5" s="17">
        <v>1107</v>
      </c>
      <c r="O5" s="3" t="s">
        <v>6</v>
      </c>
      <c r="P5" s="3" t="s">
        <v>148</v>
      </c>
      <c r="Q5" s="10">
        <v>235</v>
      </c>
      <c r="R5" s="11">
        <f t="shared" ref="R5:R7" si="0">(Q5/W5)</f>
        <v>0.50646551724137934</v>
      </c>
      <c r="S5" s="10">
        <v>192</v>
      </c>
      <c r="T5" s="11">
        <v>0.26</v>
      </c>
      <c r="U5" s="10">
        <v>37</v>
      </c>
      <c r="V5" s="12">
        <f t="shared" ref="V5:V7" si="1">U5/W5</f>
        <v>7.9741379310344834E-2</v>
      </c>
      <c r="W5" s="13">
        <f t="shared" ref="W5:W7" si="2">SUM(Q5+S5+U5)</f>
        <v>464</v>
      </c>
      <c r="X5" s="14">
        <f t="shared" ref="X5:X7" si="3">((Q5*10)+(S5*5)+(U5*1))/W5</f>
        <v>7.2133620689655169</v>
      </c>
      <c r="Y5" s="15">
        <f t="shared" ref="Y5:Z5" si="4">SUM(W5:W7)</f>
        <v>738</v>
      </c>
      <c r="Z5" s="14">
        <f t="shared" si="4"/>
        <v>17.517742774415741</v>
      </c>
      <c r="AA5" s="17">
        <v>607</v>
      </c>
    </row>
    <row r="6" spans="1:27" ht="12.75" x14ac:dyDescent="0.2">
      <c r="A6" s="3" t="s">
        <v>8</v>
      </c>
      <c r="B6" s="3" t="s">
        <v>149</v>
      </c>
      <c r="C6" s="10">
        <v>144</v>
      </c>
      <c r="D6" s="11">
        <v>0.30618892508143325</v>
      </c>
      <c r="E6" s="10">
        <v>66</v>
      </c>
      <c r="F6" s="11">
        <v>0.31596091205211724</v>
      </c>
      <c r="G6" s="10">
        <v>104</v>
      </c>
      <c r="H6" s="12">
        <v>0.37785016286644951</v>
      </c>
      <c r="I6" s="13">
        <v>307</v>
      </c>
      <c r="J6" s="14">
        <v>5.0195439739413681</v>
      </c>
      <c r="K6" s="42" t="s">
        <v>17</v>
      </c>
      <c r="L6" s="41"/>
      <c r="M6" s="41"/>
      <c r="O6" s="3" t="s">
        <v>8</v>
      </c>
      <c r="P6" s="3" t="s">
        <v>150</v>
      </c>
      <c r="Q6" s="10">
        <v>64</v>
      </c>
      <c r="R6" s="11">
        <f t="shared" si="0"/>
        <v>0.52892561983471076</v>
      </c>
      <c r="S6" s="10">
        <v>56</v>
      </c>
      <c r="T6" s="11">
        <f t="shared" ref="T6:T7" si="5">S6/W6</f>
        <v>0.46280991735537191</v>
      </c>
      <c r="U6" s="10">
        <v>1</v>
      </c>
      <c r="V6" s="12">
        <f t="shared" si="1"/>
        <v>8.2644628099173556E-3</v>
      </c>
      <c r="W6" s="13">
        <f t="shared" si="2"/>
        <v>121</v>
      </c>
      <c r="X6" s="14">
        <f t="shared" si="3"/>
        <v>7.6115702479338845</v>
      </c>
      <c r="Y6" s="42" t="s">
        <v>17</v>
      </c>
      <c r="Z6" s="41"/>
      <c r="AA6" s="41"/>
    </row>
    <row r="7" spans="1:27" ht="12.75" x14ac:dyDescent="0.2">
      <c r="A7" s="3" t="s">
        <v>9</v>
      </c>
      <c r="B7" s="3" t="s">
        <v>151</v>
      </c>
      <c r="C7" s="10">
        <v>15</v>
      </c>
      <c r="D7" s="11">
        <v>0.7839195979899497</v>
      </c>
      <c r="E7" s="10">
        <v>35</v>
      </c>
      <c r="F7" s="11">
        <v>5.0251256281407038E-2</v>
      </c>
      <c r="G7" s="10">
        <v>67</v>
      </c>
      <c r="H7" s="12">
        <v>0.16582914572864321</v>
      </c>
      <c r="I7" s="13">
        <v>199</v>
      </c>
      <c r="J7" s="14">
        <v>8.2562814070351767</v>
      </c>
      <c r="K7" s="19">
        <v>6.5850689414251704</v>
      </c>
      <c r="L7" s="20" t="s">
        <v>153</v>
      </c>
      <c r="M7" s="20"/>
      <c r="O7" s="3" t="s">
        <v>9</v>
      </c>
      <c r="P7" s="3" t="s">
        <v>154</v>
      </c>
      <c r="Q7" s="10">
        <v>19</v>
      </c>
      <c r="R7" s="11">
        <f t="shared" si="0"/>
        <v>0.12418300653594772</v>
      </c>
      <c r="S7" s="10">
        <v>22</v>
      </c>
      <c r="T7" s="11">
        <f t="shared" si="5"/>
        <v>0.1437908496732026</v>
      </c>
      <c r="U7" s="10">
        <v>112</v>
      </c>
      <c r="V7" s="12">
        <f t="shared" si="1"/>
        <v>0.73202614379084963</v>
      </c>
      <c r="W7" s="13">
        <f t="shared" si="2"/>
        <v>153</v>
      </c>
      <c r="X7" s="14">
        <f t="shared" si="3"/>
        <v>2.6928104575163401</v>
      </c>
      <c r="Y7" s="19">
        <f>(SUM(X5:X7)/3)</f>
        <v>5.8392475914719135</v>
      </c>
      <c r="Z7" s="20" t="str">
        <f>IF(Y7&lt;=3,"Ruim",IF(Y7&gt;=7,"Bom","Regular"))</f>
        <v>Regular</v>
      </c>
      <c r="AA7" s="20"/>
    </row>
    <row r="9" spans="1:27" ht="12.75" x14ac:dyDescent="0.2">
      <c r="A9" s="6" t="s">
        <v>3</v>
      </c>
      <c r="B9" s="9">
        <v>42888</v>
      </c>
      <c r="C9" s="43" t="s">
        <v>4</v>
      </c>
      <c r="D9" s="44"/>
      <c r="E9" s="45" t="s">
        <v>5</v>
      </c>
      <c r="F9" s="44"/>
      <c r="G9" s="46" t="s">
        <v>7</v>
      </c>
      <c r="H9" s="44"/>
      <c r="I9" s="7" t="s">
        <v>10</v>
      </c>
      <c r="J9" s="7" t="s">
        <v>11</v>
      </c>
      <c r="K9" s="40" t="s">
        <v>12</v>
      </c>
      <c r="L9" s="41"/>
      <c r="M9" s="8" t="s">
        <v>13</v>
      </c>
      <c r="O9" s="6" t="s">
        <v>3</v>
      </c>
      <c r="P9" s="9">
        <v>42888</v>
      </c>
      <c r="Q9" s="43" t="s">
        <v>4</v>
      </c>
      <c r="R9" s="44"/>
      <c r="S9" s="45" t="s">
        <v>5</v>
      </c>
      <c r="T9" s="44"/>
      <c r="U9" s="46" t="s">
        <v>7</v>
      </c>
      <c r="V9" s="44"/>
      <c r="W9" s="7" t="s">
        <v>10</v>
      </c>
      <c r="X9" s="7" t="s">
        <v>11</v>
      </c>
      <c r="Y9" s="40" t="s">
        <v>12</v>
      </c>
      <c r="Z9" s="41"/>
      <c r="AA9" s="8" t="s">
        <v>13</v>
      </c>
    </row>
    <row r="10" spans="1:27" ht="12.75" x14ac:dyDescent="0.2">
      <c r="A10" s="3" t="s">
        <v>6</v>
      </c>
      <c r="B10" s="3" t="s">
        <v>159</v>
      </c>
      <c r="C10" s="10">
        <v>94</v>
      </c>
      <c r="D10" s="11">
        <v>0.4325581395348837</v>
      </c>
      <c r="E10" s="10">
        <v>59</v>
      </c>
      <c r="F10" s="11">
        <v>0.2</v>
      </c>
      <c r="G10" s="10">
        <v>44</v>
      </c>
      <c r="H10" s="12">
        <v>0.36744186046511629</v>
      </c>
      <c r="I10" s="13">
        <v>215</v>
      </c>
      <c r="J10" s="14">
        <v>5.6930232558139533</v>
      </c>
      <c r="K10" s="15">
        <v>551</v>
      </c>
      <c r="L10" s="16">
        <v>0.3845080251221214</v>
      </c>
      <c r="M10" s="17">
        <v>1433</v>
      </c>
      <c r="O10" s="3" t="s">
        <v>6</v>
      </c>
      <c r="P10" s="3" t="s">
        <v>161</v>
      </c>
      <c r="Q10" s="10">
        <v>264</v>
      </c>
      <c r="R10" s="11">
        <f t="shared" ref="R10:R12" si="6">(Q10/W10)</f>
        <v>0.70777479892761397</v>
      </c>
      <c r="S10" s="10">
        <v>70</v>
      </c>
      <c r="T10" s="11">
        <f t="shared" ref="T10:T12" si="7">S10/W10</f>
        <v>0.1876675603217158</v>
      </c>
      <c r="U10" s="10">
        <v>39</v>
      </c>
      <c r="V10" s="12">
        <f t="shared" ref="V10:V12" si="8">U10/W10</f>
        <v>0.10455764075067024</v>
      </c>
      <c r="W10" s="13">
        <f t="shared" ref="W10:W12" si="9">SUM(Q10+S10+U10)</f>
        <v>373</v>
      </c>
      <c r="X10" s="14">
        <f t="shared" ref="X10:X12" si="10">((Q10*10)+(S10*5)+(U10*1))/W10</f>
        <v>8.1206434316353882</v>
      </c>
      <c r="Y10" s="15">
        <f t="shared" ref="Y10:Z10" si="11">SUM(W10:W12)</f>
        <v>738</v>
      </c>
      <c r="Z10" s="14">
        <f t="shared" si="11"/>
        <v>15.469812948000802</v>
      </c>
      <c r="AA10" s="17"/>
    </row>
    <row r="11" spans="1:27" ht="12.75" x14ac:dyDescent="0.2">
      <c r="A11" s="3" t="s">
        <v>8</v>
      </c>
      <c r="B11" s="3" t="s">
        <v>162</v>
      </c>
      <c r="C11" s="10">
        <v>267</v>
      </c>
      <c r="D11" s="11">
        <v>0.57692307692307687</v>
      </c>
      <c r="E11" s="10">
        <v>91</v>
      </c>
      <c r="F11" s="11">
        <v>0.18269230769230768</v>
      </c>
      <c r="G11" s="10">
        <v>253</v>
      </c>
      <c r="H11" s="12">
        <v>0.24038461538461539</v>
      </c>
      <c r="I11" s="13">
        <v>208</v>
      </c>
      <c r="J11" s="14">
        <v>6.9230769230769234</v>
      </c>
      <c r="K11" s="42" t="s">
        <v>17</v>
      </c>
      <c r="L11" s="41"/>
      <c r="M11" s="41"/>
      <c r="O11" s="3" t="s">
        <v>8</v>
      </c>
      <c r="P11" s="3" t="s">
        <v>163</v>
      </c>
      <c r="Q11" s="10">
        <v>33</v>
      </c>
      <c r="R11" s="11">
        <f t="shared" si="6"/>
        <v>0.11956521739130435</v>
      </c>
      <c r="S11" s="10">
        <v>177</v>
      </c>
      <c r="T11" s="11">
        <f t="shared" si="7"/>
        <v>0.64130434782608692</v>
      </c>
      <c r="U11" s="10">
        <v>66</v>
      </c>
      <c r="V11" s="12">
        <f t="shared" si="8"/>
        <v>0.2391304347826087</v>
      </c>
      <c r="W11" s="13">
        <f t="shared" si="9"/>
        <v>276</v>
      </c>
      <c r="X11" s="14">
        <f t="shared" si="10"/>
        <v>4.6413043478260869</v>
      </c>
      <c r="Y11" s="42" t="s">
        <v>17</v>
      </c>
      <c r="Z11" s="41"/>
      <c r="AA11" s="41"/>
    </row>
    <row r="12" spans="1:27" ht="12.75" x14ac:dyDescent="0.2">
      <c r="A12" s="3" t="s">
        <v>9</v>
      </c>
      <c r="B12" s="3" t="s">
        <v>166</v>
      </c>
      <c r="C12" s="10">
        <v>81</v>
      </c>
      <c r="D12" s="11">
        <v>0.28125</v>
      </c>
      <c r="E12" s="10">
        <v>29</v>
      </c>
      <c r="F12" s="11">
        <v>0.1328125</v>
      </c>
      <c r="G12" s="10">
        <v>26</v>
      </c>
      <c r="H12" s="12">
        <v>0.5859375</v>
      </c>
      <c r="I12" s="13">
        <v>128</v>
      </c>
      <c r="J12" s="14">
        <v>4.0625</v>
      </c>
      <c r="K12" s="19">
        <v>5.5595333929636253</v>
      </c>
      <c r="L12" s="20" t="s">
        <v>153</v>
      </c>
      <c r="M12" s="20"/>
      <c r="O12" s="3" t="s">
        <v>9</v>
      </c>
      <c r="P12" s="3" t="s">
        <v>167</v>
      </c>
      <c r="Q12" s="10">
        <v>8</v>
      </c>
      <c r="R12" s="11">
        <f t="shared" si="6"/>
        <v>8.98876404494382E-2</v>
      </c>
      <c r="S12" s="10">
        <v>20</v>
      </c>
      <c r="T12" s="11">
        <f t="shared" si="7"/>
        <v>0.2247191011235955</v>
      </c>
      <c r="U12" s="10">
        <v>61</v>
      </c>
      <c r="V12" s="12">
        <f t="shared" si="8"/>
        <v>0.6853932584269663</v>
      </c>
      <c r="W12" s="13">
        <f t="shared" si="9"/>
        <v>89</v>
      </c>
      <c r="X12" s="14">
        <f t="shared" si="10"/>
        <v>2.707865168539326</v>
      </c>
      <c r="Y12" s="19">
        <f>(SUM(X10:X12)/3)</f>
        <v>5.1566043160002675</v>
      </c>
      <c r="Z12" s="20" t="str">
        <f>IF(Y12&lt;=3,"Ruim",IF(Y12&gt;=7,"Bom","Regular"))</f>
        <v>Regular</v>
      </c>
      <c r="AA12" s="20"/>
    </row>
    <row r="13" spans="1:27" ht="12.75" x14ac:dyDescent="0.2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</row>
    <row r="14" spans="1:27" ht="12.75" x14ac:dyDescent="0.2">
      <c r="A14" s="6" t="s">
        <v>3</v>
      </c>
      <c r="B14" s="9">
        <v>42891</v>
      </c>
      <c r="C14" s="43" t="s">
        <v>4</v>
      </c>
      <c r="D14" s="44"/>
      <c r="E14" s="45" t="s">
        <v>5</v>
      </c>
      <c r="F14" s="44"/>
      <c r="G14" s="46" t="s">
        <v>7</v>
      </c>
      <c r="H14" s="44"/>
      <c r="I14" s="7" t="s">
        <v>10</v>
      </c>
      <c r="J14" s="7" t="s">
        <v>11</v>
      </c>
      <c r="K14" s="40" t="s">
        <v>12</v>
      </c>
      <c r="L14" s="41"/>
      <c r="M14" s="8" t="s">
        <v>13</v>
      </c>
      <c r="O14" s="6" t="s">
        <v>3</v>
      </c>
      <c r="P14" s="9">
        <v>42891</v>
      </c>
      <c r="Q14" s="43" t="s">
        <v>4</v>
      </c>
      <c r="R14" s="44"/>
      <c r="S14" s="45" t="s">
        <v>5</v>
      </c>
      <c r="T14" s="44"/>
      <c r="U14" s="46" t="s">
        <v>7</v>
      </c>
      <c r="V14" s="44"/>
      <c r="W14" s="7" t="s">
        <v>10</v>
      </c>
      <c r="X14" s="7" t="s">
        <v>11</v>
      </c>
      <c r="Y14" s="40" t="s">
        <v>12</v>
      </c>
      <c r="Z14" s="41"/>
      <c r="AA14" s="8" t="s">
        <v>13</v>
      </c>
    </row>
    <row r="15" spans="1:27" ht="12.75" x14ac:dyDescent="0.2">
      <c r="A15" s="3" t="s">
        <v>6</v>
      </c>
      <c r="B15" s="3" t="s">
        <v>165</v>
      </c>
      <c r="C15" s="10">
        <v>238</v>
      </c>
      <c r="D15" s="11">
        <v>0.37155963302752293</v>
      </c>
      <c r="E15" s="10">
        <v>116</v>
      </c>
      <c r="F15" s="11">
        <v>0.35321100917431192</v>
      </c>
      <c r="G15" s="10">
        <v>97</v>
      </c>
      <c r="H15" s="12">
        <v>0.27522935779816515</v>
      </c>
      <c r="I15" s="13">
        <v>218</v>
      </c>
      <c r="J15" s="14">
        <v>5.7568807339449544</v>
      </c>
      <c r="K15" s="15">
        <v>534</v>
      </c>
      <c r="L15" s="16">
        <v>0.33147113594040967</v>
      </c>
      <c r="M15" s="17">
        <v>1611</v>
      </c>
      <c r="O15" s="3" t="s">
        <v>6</v>
      </c>
      <c r="P15" s="18" t="s">
        <v>45</v>
      </c>
      <c r="Q15" s="10">
        <v>69</v>
      </c>
      <c r="R15" s="11">
        <f t="shared" ref="R15:R17" si="12">(Q15/W15)</f>
        <v>0.37912087912087911</v>
      </c>
      <c r="S15" s="10">
        <v>74</v>
      </c>
      <c r="T15" s="11">
        <f t="shared" ref="T15:T17" si="13">S15/W15</f>
        <v>0.40659340659340659</v>
      </c>
      <c r="U15" s="10">
        <v>39</v>
      </c>
      <c r="V15" s="12">
        <f t="shared" ref="V15:V17" si="14">U15/W15</f>
        <v>0.21428571428571427</v>
      </c>
      <c r="W15" s="13">
        <f t="shared" ref="W15:W17" si="15">SUM(Q15+S15+U15)</f>
        <v>182</v>
      </c>
      <c r="X15" s="14">
        <f t="shared" ref="X15:X17" si="16">((Q15*10)+(S15*5)+(U15*1))/W15</f>
        <v>6.0384615384615383</v>
      </c>
      <c r="Y15" s="15">
        <f t="shared" ref="Y15:Z15" si="17">SUM(W15:W17)</f>
        <v>698</v>
      </c>
      <c r="Z15" s="14">
        <f t="shared" si="17"/>
        <v>17.711748529524101</v>
      </c>
      <c r="AA15" s="17">
        <v>820</v>
      </c>
    </row>
    <row r="16" spans="1:27" ht="12.75" x14ac:dyDescent="0.2">
      <c r="A16" s="3" t="s">
        <v>8</v>
      </c>
      <c r="B16" s="3" t="s">
        <v>172</v>
      </c>
      <c r="C16" s="10">
        <v>73</v>
      </c>
      <c r="D16" s="11">
        <v>0.28409090909090912</v>
      </c>
      <c r="E16" s="10">
        <v>67</v>
      </c>
      <c r="F16" s="11">
        <v>0.375</v>
      </c>
      <c r="G16" s="10">
        <v>217</v>
      </c>
      <c r="H16" s="12">
        <v>0.34090909090909088</v>
      </c>
      <c r="I16" s="13">
        <v>176</v>
      </c>
      <c r="J16" s="14">
        <v>5.0568181818181817</v>
      </c>
      <c r="K16" s="42" t="s">
        <v>17</v>
      </c>
      <c r="L16" s="41"/>
      <c r="M16" s="41"/>
      <c r="O16" s="3" t="s">
        <v>8</v>
      </c>
      <c r="P16" s="18" t="s">
        <v>173</v>
      </c>
      <c r="Q16" s="10">
        <v>116</v>
      </c>
      <c r="R16" s="11">
        <f t="shared" si="12"/>
        <v>0.38157894736842107</v>
      </c>
      <c r="S16" s="10">
        <v>125</v>
      </c>
      <c r="T16" s="11">
        <f t="shared" si="13"/>
        <v>0.41118421052631576</v>
      </c>
      <c r="U16" s="10">
        <v>63</v>
      </c>
      <c r="V16" s="12">
        <f t="shared" si="14"/>
        <v>0.20723684210526316</v>
      </c>
      <c r="W16" s="13">
        <f t="shared" si="15"/>
        <v>304</v>
      </c>
      <c r="X16" s="14">
        <f t="shared" si="16"/>
        <v>6.0789473684210522</v>
      </c>
      <c r="Y16" s="42" t="s">
        <v>17</v>
      </c>
      <c r="Z16" s="41"/>
      <c r="AA16" s="41"/>
    </row>
    <row r="17" spans="1:27" ht="12.75" x14ac:dyDescent="0.2">
      <c r="A17" s="3" t="s">
        <v>9</v>
      </c>
      <c r="B17" s="3" t="s">
        <v>174</v>
      </c>
      <c r="C17" s="10">
        <v>79</v>
      </c>
      <c r="D17" s="11">
        <v>0.87142857142857144</v>
      </c>
      <c r="E17" s="10">
        <v>103</v>
      </c>
      <c r="F17" s="11">
        <v>0.12857142857142856</v>
      </c>
      <c r="G17" s="10">
        <v>47</v>
      </c>
      <c r="H17" s="12">
        <v>0</v>
      </c>
      <c r="I17" s="13">
        <v>140</v>
      </c>
      <c r="J17" s="14">
        <v>9.3571428571428577</v>
      </c>
      <c r="K17" s="19">
        <v>6.7236139243019979</v>
      </c>
      <c r="L17" s="20" t="s">
        <v>153</v>
      </c>
      <c r="M17" s="20"/>
      <c r="O17" s="3" t="s">
        <v>9</v>
      </c>
      <c r="P17" s="18" t="s">
        <v>160</v>
      </c>
      <c r="Q17" s="10">
        <v>78</v>
      </c>
      <c r="R17" s="11">
        <f t="shared" si="12"/>
        <v>0.36792452830188677</v>
      </c>
      <c r="S17" s="10">
        <v>68</v>
      </c>
      <c r="T17" s="11">
        <f t="shared" si="13"/>
        <v>0.32075471698113206</v>
      </c>
      <c r="U17" s="10">
        <v>66</v>
      </c>
      <c r="V17" s="12">
        <f t="shared" si="14"/>
        <v>0.31132075471698112</v>
      </c>
      <c r="W17" s="13">
        <f t="shared" si="15"/>
        <v>212</v>
      </c>
      <c r="X17" s="14">
        <f t="shared" si="16"/>
        <v>5.5943396226415096</v>
      </c>
      <c r="Y17" s="19">
        <f>(SUM(X15:X17)/3)</f>
        <v>5.9039161765080337</v>
      </c>
      <c r="Z17" s="20" t="str">
        <f>IF(Y17&lt;=3,"Ruim",IF(Y17&gt;=7,"Bom","Regular"))</f>
        <v>Regular</v>
      </c>
      <c r="AA17" s="20"/>
    </row>
    <row r="19" spans="1:27" ht="12.75" x14ac:dyDescent="0.2">
      <c r="A19" s="6" t="s">
        <v>3</v>
      </c>
      <c r="B19" s="9">
        <v>42892</v>
      </c>
      <c r="C19" s="43" t="s">
        <v>4</v>
      </c>
      <c r="D19" s="44"/>
      <c r="E19" s="45" t="s">
        <v>5</v>
      </c>
      <c r="F19" s="44"/>
      <c r="G19" s="46" t="s">
        <v>7</v>
      </c>
      <c r="H19" s="44"/>
      <c r="I19" s="7" t="s">
        <v>10</v>
      </c>
      <c r="J19" s="7" t="s">
        <v>11</v>
      </c>
      <c r="K19" s="40" t="s">
        <v>12</v>
      </c>
      <c r="L19" s="41"/>
      <c r="M19" s="8" t="s">
        <v>13</v>
      </c>
      <c r="O19" s="6" t="s">
        <v>3</v>
      </c>
      <c r="P19" s="9">
        <v>42892</v>
      </c>
      <c r="Q19" s="43" t="s">
        <v>4</v>
      </c>
      <c r="R19" s="44"/>
      <c r="S19" s="45" t="s">
        <v>5</v>
      </c>
      <c r="T19" s="44"/>
      <c r="U19" s="46" t="s">
        <v>7</v>
      </c>
      <c r="V19" s="44"/>
      <c r="W19" s="7" t="s">
        <v>10</v>
      </c>
      <c r="X19" s="7" t="s">
        <v>11</v>
      </c>
      <c r="Y19" s="40" t="s">
        <v>12</v>
      </c>
      <c r="Z19" s="41"/>
      <c r="AA19" s="8" t="s">
        <v>13</v>
      </c>
    </row>
    <row r="20" spans="1:27" ht="12.75" x14ac:dyDescent="0.2">
      <c r="A20" s="3" t="s">
        <v>6</v>
      </c>
      <c r="B20" s="3" t="s">
        <v>179</v>
      </c>
      <c r="C20" s="10">
        <v>111</v>
      </c>
      <c r="D20" s="11">
        <v>0.49142857142857144</v>
      </c>
      <c r="E20" s="10">
        <v>68</v>
      </c>
      <c r="F20" s="11">
        <v>0.36</v>
      </c>
      <c r="G20" s="10">
        <v>47</v>
      </c>
      <c r="H20" s="12">
        <v>0.14857142857142858</v>
      </c>
      <c r="I20" s="13">
        <v>175</v>
      </c>
      <c r="J20" s="14">
        <v>6.862857142857143</v>
      </c>
      <c r="K20" s="15">
        <v>549</v>
      </c>
      <c r="L20" s="16">
        <v>0.34078212290502791</v>
      </c>
      <c r="M20" s="17">
        <v>1611</v>
      </c>
      <c r="O20" s="3" t="s">
        <v>6</v>
      </c>
      <c r="P20" s="18" t="s">
        <v>180</v>
      </c>
      <c r="Q20" s="10">
        <v>132</v>
      </c>
      <c r="R20" s="11">
        <f t="shared" ref="R20:R22" si="18">(Q20/W20)</f>
        <v>0.53012048192771088</v>
      </c>
      <c r="S20" s="10">
        <v>63</v>
      </c>
      <c r="T20" s="11">
        <f t="shared" ref="T20:T22" si="19">S20/W20</f>
        <v>0.25301204819277107</v>
      </c>
      <c r="U20" s="10">
        <v>54</v>
      </c>
      <c r="V20" s="12">
        <f t="shared" ref="V20:V22" si="20">U20/W20</f>
        <v>0.21686746987951808</v>
      </c>
      <c r="W20" s="13">
        <f t="shared" ref="W20:W22" si="21">SUM(Q20+S20+U20)</f>
        <v>249</v>
      </c>
      <c r="X20" s="14">
        <f t="shared" ref="X20:X22" si="22">((Q20*10)+(S20*5)+(U20*1))/W20</f>
        <v>6.7831325301204819</v>
      </c>
      <c r="Y20" s="15">
        <f t="shared" ref="Y20:Z20" si="23">SUM(W20:W22)</f>
        <v>715</v>
      </c>
      <c r="Z20" s="14">
        <f t="shared" si="23"/>
        <v>16.150797948347698</v>
      </c>
      <c r="AA20" s="17">
        <v>820</v>
      </c>
    </row>
    <row r="21" spans="1:27" ht="12.75" x14ac:dyDescent="0.2">
      <c r="A21" s="3" t="s">
        <v>8</v>
      </c>
      <c r="B21" s="3" t="s">
        <v>183</v>
      </c>
      <c r="C21" s="10">
        <v>169</v>
      </c>
      <c r="D21" s="11">
        <v>0.45600000000000002</v>
      </c>
      <c r="E21" s="10">
        <v>55</v>
      </c>
      <c r="F21" s="11">
        <v>0.36799999999999999</v>
      </c>
      <c r="G21" s="10">
        <v>5</v>
      </c>
      <c r="H21" s="12">
        <v>0.17599999999999999</v>
      </c>
      <c r="I21" s="13">
        <v>250</v>
      </c>
      <c r="J21" s="14">
        <v>6.5759999999999996</v>
      </c>
      <c r="K21" s="42" t="s">
        <v>17</v>
      </c>
      <c r="L21" s="41"/>
      <c r="M21" s="41"/>
      <c r="O21" s="3" t="s">
        <v>8</v>
      </c>
      <c r="P21" s="18" t="s">
        <v>184</v>
      </c>
      <c r="Q21" s="10">
        <v>136</v>
      </c>
      <c r="R21" s="11">
        <f t="shared" si="18"/>
        <v>0.47222222222222221</v>
      </c>
      <c r="S21" s="10">
        <v>110</v>
      </c>
      <c r="T21" s="11">
        <f t="shared" si="19"/>
        <v>0.38194444444444442</v>
      </c>
      <c r="U21" s="10">
        <v>42</v>
      </c>
      <c r="V21" s="12">
        <f t="shared" si="20"/>
        <v>0.14583333333333334</v>
      </c>
      <c r="W21" s="13">
        <f t="shared" si="21"/>
        <v>288</v>
      </c>
      <c r="X21" s="14">
        <f t="shared" si="22"/>
        <v>6.7777777777777777</v>
      </c>
      <c r="Y21" s="42" t="s">
        <v>17</v>
      </c>
      <c r="Z21" s="41"/>
      <c r="AA21" s="41"/>
    </row>
    <row r="22" spans="1:27" ht="12.75" x14ac:dyDescent="0.2">
      <c r="A22" s="3" t="s">
        <v>9</v>
      </c>
      <c r="B22" s="3" t="s">
        <v>18</v>
      </c>
      <c r="C22" s="10">
        <v>50</v>
      </c>
      <c r="D22" s="11">
        <v>0.56451612903225812</v>
      </c>
      <c r="E22" s="10">
        <v>12</v>
      </c>
      <c r="F22" s="11">
        <v>0.16129032258064516</v>
      </c>
      <c r="G22" s="10">
        <v>23</v>
      </c>
      <c r="H22" s="12">
        <v>0.27419354838709675</v>
      </c>
      <c r="I22" s="13">
        <v>124</v>
      </c>
      <c r="J22" s="14">
        <v>6.725806451612903</v>
      </c>
      <c r="K22" s="19">
        <v>6.7215545314900149</v>
      </c>
      <c r="L22" s="20" t="s">
        <v>153</v>
      </c>
      <c r="M22" s="20"/>
      <c r="O22" s="3" t="s">
        <v>9</v>
      </c>
      <c r="P22" s="18" t="s">
        <v>19</v>
      </c>
      <c r="Q22" s="10">
        <v>3</v>
      </c>
      <c r="R22" s="11">
        <f t="shared" si="18"/>
        <v>1.6853932584269662E-2</v>
      </c>
      <c r="S22" s="10">
        <v>64</v>
      </c>
      <c r="T22" s="11">
        <f t="shared" si="19"/>
        <v>0.3595505617977528</v>
      </c>
      <c r="U22" s="10">
        <v>111</v>
      </c>
      <c r="V22" s="12">
        <f t="shared" si="20"/>
        <v>0.6235955056179775</v>
      </c>
      <c r="W22" s="13">
        <f t="shared" si="21"/>
        <v>178</v>
      </c>
      <c r="X22" s="14">
        <f t="shared" si="22"/>
        <v>2.5898876404494384</v>
      </c>
      <c r="Y22" s="19">
        <f>(SUM(X20:X22)/3)</f>
        <v>5.383599316115899</v>
      </c>
      <c r="Z22" s="20" t="str">
        <f>IF(Y22&lt;=3,"Ruim",IF(Y22&gt;=7,"Bom","Regular"))</f>
        <v>Regular</v>
      </c>
      <c r="AA22" s="20"/>
    </row>
    <row r="24" spans="1:27" ht="12.75" x14ac:dyDescent="0.2">
      <c r="A24" s="6" t="s">
        <v>3</v>
      </c>
      <c r="B24" s="9">
        <v>42893</v>
      </c>
      <c r="C24" s="43" t="s">
        <v>4</v>
      </c>
      <c r="D24" s="44"/>
      <c r="E24" s="45" t="s">
        <v>5</v>
      </c>
      <c r="F24" s="44"/>
      <c r="G24" s="46" t="s">
        <v>7</v>
      </c>
      <c r="H24" s="44"/>
      <c r="I24" s="7" t="s">
        <v>10</v>
      </c>
      <c r="J24" s="7" t="s">
        <v>11</v>
      </c>
      <c r="K24" s="40" t="s">
        <v>12</v>
      </c>
      <c r="L24" s="41"/>
      <c r="M24" s="8" t="s">
        <v>13</v>
      </c>
      <c r="O24" s="6" t="s">
        <v>3</v>
      </c>
      <c r="P24" s="9">
        <v>42893</v>
      </c>
      <c r="Q24" s="43" t="s">
        <v>4</v>
      </c>
      <c r="R24" s="44"/>
      <c r="S24" s="45" t="s">
        <v>5</v>
      </c>
      <c r="T24" s="44"/>
      <c r="U24" s="46" t="s">
        <v>7</v>
      </c>
      <c r="V24" s="44"/>
      <c r="W24" s="7" t="s">
        <v>10</v>
      </c>
      <c r="X24" s="7" t="s">
        <v>11</v>
      </c>
      <c r="Y24" s="40" t="s">
        <v>12</v>
      </c>
      <c r="Z24" s="41"/>
      <c r="AA24" s="8" t="s">
        <v>13</v>
      </c>
    </row>
    <row r="25" spans="1:27" ht="12.75" x14ac:dyDescent="0.2">
      <c r="A25" s="3" t="s">
        <v>6</v>
      </c>
      <c r="B25" s="3" t="s">
        <v>186</v>
      </c>
      <c r="C25" s="10">
        <v>151</v>
      </c>
      <c r="D25" s="11">
        <v>0.44585987261146498</v>
      </c>
      <c r="E25" s="10">
        <v>45</v>
      </c>
      <c r="F25" s="11">
        <v>0.22929936305732485</v>
      </c>
      <c r="G25" s="10">
        <v>31</v>
      </c>
      <c r="H25" s="12">
        <v>0.32484076433121017</v>
      </c>
      <c r="I25" s="13">
        <v>314</v>
      </c>
      <c r="J25" s="14">
        <v>5.9299363057324843</v>
      </c>
      <c r="K25" s="15">
        <v>562</v>
      </c>
      <c r="L25" s="16">
        <v>0.35592146928435719</v>
      </c>
      <c r="M25" s="17">
        <v>1579</v>
      </c>
      <c r="O25" s="3" t="s">
        <v>6</v>
      </c>
      <c r="P25" s="3" t="s">
        <v>159</v>
      </c>
      <c r="Q25" s="10">
        <v>74</v>
      </c>
      <c r="R25" s="11">
        <f t="shared" ref="R25:R27" si="24">(Q25/W25)</f>
        <v>0.34905660377358488</v>
      </c>
      <c r="S25" s="10">
        <v>65</v>
      </c>
      <c r="T25" s="11">
        <f t="shared" ref="T25:T27" si="25">S25/W25</f>
        <v>0.30660377358490565</v>
      </c>
      <c r="U25" s="10">
        <v>73</v>
      </c>
      <c r="V25" s="12">
        <f t="shared" ref="V25:V27" si="26">U25/W25</f>
        <v>0.34433962264150941</v>
      </c>
      <c r="W25" s="13">
        <f t="shared" ref="W25:W27" si="27">SUM(Q25+S25+U25)</f>
        <v>212</v>
      </c>
      <c r="X25" s="14">
        <f t="shared" ref="X25:X27" si="28">((Q25*10)+(S25*5)+(U25*1))/W25</f>
        <v>5.367924528301887</v>
      </c>
      <c r="Y25" s="15">
        <f t="shared" ref="Y25:Z25" si="29">SUM(W25:W27)</f>
        <v>653</v>
      </c>
      <c r="Z25" s="14">
        <f t="shared" si="29"/>
        <v>15.110186433063792</v>
      </c>
      <c r="AA25" s="17">
        <v>822</v>
      </c>
    </row>
    <row r="26" spans="1:27" ht="12.75" x14ac:dyDescent="0.2">
      <c r="A26" s="3" t="s">
        <v>8</v>
      </c>
      <c r="B26" s="3" t="s">
        <v>178</v>
      </c>
      <c r="C26" s="10">
        <v>31</v>
      </c>
      <c r="D26" s="11">
        <v>0.33884297520661155</v>
      </c>
      <c r="E26" s="10">
        <v>28</v>
      </c>
      <c r="F26" s="11">
        <v>0.34710743801652894</v>
      </c>
      <c r="G26" s="10">
        <v>76</v>
      </c>
      <c r="H26" s="12">
        <v>0.31404958677685951</v>
      </c>
      <c r="I26" s="13">
        <v>121</v>
      </c>
      <c r="J26" s="14">
        <v>5.4380165289256199</v>
      </c>
      <c r="K26" s="42" t="s">
        <v>17</v>
      </c>
      <c r="L26" s="41"/>
      <c r="M26" s="41"/>
      <c r="O26" s="3" t="s">
        <v>8</v>
      </c>
      <c r="P26" s="3" t="s">
        <v>168</v>
      </c>
      <c r="Q26" s="10">
        <v>111</v>
      </c>
      <c r="R26" s="11">
        <f t="shared" si="24"/>
        <v>0.33035714285714285</v>
      </c>
      <c r="S26" s="10">
        <v>95</v>
      </c>
      <c r="T26" s="11">
        <f t="shared" si="25"/>
        <v>0.28273809523809523</v>
      </c>
      <c r="U26" s="10">
        <v>130</v>
      </c>
      <c r="V26" s="12">
        <f t="shared" si="26"/>
        <v>0.38690476190476192</v>
      </c>
      <c r="W26" s="13">
        <f t="shared" si="27"/>
        <v>336</v>
      </c>
      <c r="X26" s="14">
        <f t="shared" si="28"/>
        <v>5.104166666666667</v>
      </c>
      <c r="Y26" s="42" t="s">
        <v>17</v>
      </c>
      <c r="Z26" s="41"/>
      <c r="AA26" s="41"/>
    </row>
    <row r="27" spans="1:27" ht="12.75" x14ac:dyDescent="0.2">
      <c r="A27" s="3" t="s">
        <v>9</v>
      </c>
      <c r="B27" s="3" t="s">
        <v>191</v>
      </c>
      <c r="C27" s="10">
        <v>36</v>
      </c>
      <c r="D27" s="11">
        <v>0.23622047244094488</v>
      </c>
      <c r="E27" s="10">
        <v>12</v>
      </c>
      <c r="F27" s="11">
        <v>0.22047244094488189</v>
      </c>
      <c r="G27" s="10">
        <v>90</v>
      </c>
      <c r="H27" s="12">
        <v>0.54330708661417326</v>
      </c>
      <c r="I27" s="13">
        <v>127</v>
      </c>
      <c r="J27" s="14">
        <v>4.0078740157480315</v>
      </c>
      <c r="K27" s="19">
        <v>5.1252756168020452</v>
      </c>
      <c r="L27" s="20" t="s">
        <v>153</v>
      </c>
      <c r="M27" s="20"/>
      <c r="O27" s="3" t="s">
        <v>9</v>
      </c>
      <c r="P27" s="3" t="s">
        <v>28</v>
      </c>
      <c r="Q27" s="10">
        <v>34</v>
      </c>
      <c r="R27" s="11">
        <f t="shared" si="24"/>
        <v>0.32380952380952382</v>
      </c>
      <c r="S27" s="10">
        <v>19</v>
      </c>
      <c r="T27" s="11">
        <f t="shared" si="25"/>
        <v>0.18095238095238095</v>
      </c>
      <c r="U27" s="10">
        <v>52</v>
      </c>
      <c r="V27" s="12">
        <f t="shared" si="26"/>
        <v>0.49523809523809526</v>
      </c>
      <c r="W27" s="13">
        <f t="shared" si="27"/>
        <v>105</v>
      </c>
      <c r="X27" s="14">
        <f t="shared" si="28"/>
        <v>4.6380952380952385</v>
      </c>
      <c r="Y27" s="19">
        <f>(SUM(X25:X27)/3)</f>
        <v>5.0367288110212636</v>
      </c>
      <c r="Z27" s="20" t="str">
        <f>IF(Y27&lt;=3,"Ruim",IF(Y27&gt;=7,"Bom","Regular"))</f>
        <v>Regular</v>
      </c>
      <c r="AA27" s="20"/>
    </row>
    <row r="29" spans="1:27" ht="12.75" x14ac:dyDescent="0.2">
      <c r="A29" s="6" t="s">
        <v>3</v>
      </c>
      <c r="B29" s="9">
        <v>42894</v>
      </c>
      <c r="C29" s="43" t="s">
        <v>4</v>
      </c>
      <c r="D29" s="44"/>
      <c r="E29" s="45" t="s">
        <v>5</v>
      </c>
      <c r="F29" s="44"/>
      <c r="G29" s="46" t="s">
        <v>7</v>
      </c>
      <c r="H29" s="44"/>
      <c r="I29" s="7" t="s">
        <v>10</v>
      </c>
      <c r="J29" s="7" t="s">
        <v>11</v>
      </c>
      <c r="K29" s="40" t="s">
        <v>12</v>
      </c>
      <c r="L29" s="41"/>
      <c r="M29" s="8" t="s">
        <v>13</v>
      </c>
      <c r="O29" s="6" t="s">
        <v>3</v>
      </c>
      <c r="P29" s="9">
        <v>42894</v>
      </c>
      <c r="Q29" s="43" t="s">
        <v>4</v>
      </c>
      <c r="R29" s="44"/>
      <c r="S29" s="45" t="s">
        <v>5</v>
      </c>
      <c r="T29" s="44"/>
      <c r="U29" s="46" t="s">
        <v>7</v>
      </c>
      <c r="V29" s="44"/>
      <c r="W29" s="7" t="s">
        <v>10</v>
      </c>
      <c r="X29" s="7" t="s">
        <v>11</v>
      </c>
      <c r="Y29" s="40" t="s">
        <v>12</v>
      </c>
      <c r="Z29" s="41"/>
      <c r="AA29" s="8" t="s">
        <v>13</v>
      </c>
    </row>
    <row r="30" spans="1:27" ht="12.75" x14ac:dyDescent="0.2">
      <c r="A30" s="3" t="s">
        <v>6</v>
      </c>
      <c r="B30" s="3" t="s">
        <v>194</v>
      </c>
      <c r="C30" s="10">
        <v>225</v>
      </c>
      <c r="D30" s="11">
        <v>0.46907216494845361</v>
      </c>
      <c r="E30" s="10">
        <v>36</v>
      </c>
      <c r="F30" s="11">
        <v>0.31443298969072164</v>
      </c>
      <c r="G30" s="10">
        <v>92</v>
      </c>
      <c r="H30" s="12">
        <v>0.21649484536082475</v>
      </c>
      <c r="I30" s="13">
        <v>194</v>
      </c>
      <c r="J30" s="14">
        <v>6.4793814432989691</v>
      </c>
      <c r="K30" s="15">
        <v>700</v>
      </c>
      <c r="L30" s="16">
        <v>0.63233965672990067</v>
      </c>
      <c r="M30" s="17">
        <v>1107</v>
      </c>
      <c r="O30" s="3" t="s">
        <v>6</v>
      </c>
      <c r="P30" s="3" t="s">
        <v>195</v>
      </c>
      <c r="Q30" s="10">
        <v>184</v>
      </c>
      <c r="R30" s="11">
        <f t="shared" ref="R30:R32" si="30">(Q30/W30)</f>
        <v>0.75720164609053497</v>
      </c>
      <c r="S30" s="10">
        <v>36</v>
      </c>
      <c r="T30" s="11">
        <v>0.26</v>
      </c>
      <c r="U30" s="10">
        <v>23</v>
      </c>
      <c r="V30" s="12">
        <f t="shared" ref="V30:V32" si="31">U30/W30</f>
        <v>9.4650205761316872E-2</v>
      </c>
      <c r="W30" s="13">
        <f t="shared" ref="W30:W32" si="32">SUM(Q30+S30+U30)</f>
        <v>243</v>
      </c>
      <c r="X30" s="14">
        <f t="shared" ref="X30:X32" si="33">((Q30*10)+(S30*5)+(U30*1))/W30</f>
        <v>8.4074074074074066</v>
      </c>
      <c r="Y30" s="15">
        <f t="shared" ref="Y30:Z30" si="34">SUM(W30:W32)</f>
        <v>706</v>
      </c>
      <c r="Z30" s="14">
        <f t="shared" si="34"/>
        <v>17.609004110987115</v>
      </c>
      <c r="AA30" s="17">
        <v>607</v>
      </c>
    </row>
    <row r="31" spans="1:27" ht="12.75" x14ac:dyDescent="0.2">
      <c r="A31" s="3" t="s">
        <v>8</v>
      </c>
      <c r="B31" s="3" t="s">
        <v>177</v>
      </c>
      <c r="C31" s="10">
        <v>130</v>
      </c>
      <c r="D31" s="11">
        <v>0.30618892508143325</v>
      </c>
      <c r="E31" s="10">
        <v>60</v>
      </c>
      <c r="F31" s="11">
        <v>0.31596091205211724</v>
      </c>
      <c r="G31" s="10">
        <v>74</v>
      </c>
      <c r="H31" s="12">
        <v>0.37785016286644951</v>
      </c>
      <c r="I31" s="13">
        <v>307</v>
      </c>
      <c r="J31" s="14">
        <v>5.0195439739413681</v>
      </c>
      <c r="K31" s="42" t="s">
        <v>17</v>
      </c>
      <c r="L31" s="41"/>
      <c r="M31" s="41"/>
      <c r="O31" s="3" t="s">
        <v>8</v>
      </c>
      <c r="P31" s="3" t="s">
        <v>172</v>
      </c>
      <c r="Q31" s="10">
        <v>120</v>
      </c>
      <c r="R31" s="11">
        <f t="shared" si="30"/>
        <v>0.33994334277620397</v>
      </c>
      <c r="S31" s="10">
        <v>104</v>
      </c>
      <c r="T31" s="11">
        <f t="shared" ref="T31:T32" si="35">S31/W31</f>
        <v>0.29461756373937675</v>
      </c>
      <c r="U31" s="10">
        <v>129</v>
      </c>
      <c r="V31" s="12">
        <f t="shared" si="31"/>
        <v>0.36543909348441928</v>
      </c>
      <c r="W31" s="13">
        <f t="shared" si="32"/>
        <v>353</v>
      </c>
      <c r="X31" s="14">
        <f t="shared" si="33"/>
        <v>5.237960339943343</v>
      </c>
      <c r="Y31" s="42" t="s">
        <v>17</v>
      </c>
      <c r="Z31" s="41"/>
      <c r="AA31" s="41"/>
    </row>
    <row r="32" spans="1:27" ht="12.75" x14ac:dyDescent="0.2">
      <c r="A32" s="3" t="s">
        <v>9</v>
      </c>
      <c r="B32" s="3" t="s">
        <v>196</v>
      </c>
      <c r="C32" s="10">
        <v>29</v>
      </c>
      <c r="D32" s="11">
        <v>0.7839195979899497</v>
      </c>
      <c r="E32" s="10">
        <v>30</v>
      </c>
      <c r="F32" s="11">
        <v>5.0251256281407038E-2</v>
      </c>
      <c r="G32" s="10">
        <v>93</v>
      </c>
      <c r="H32" s="12">
        <v>0.16582914572864321</v>
      </c>
      <c r="I32" s="13">
        <v>199</v>
      </c>
      <c r="J32" s="14">
        <v>8.2562814070351767</v>
      </c>
      <c r="K32" s="19">
        <v>6.5850689414251704</v>
      </c>
      <c r="L32" s="20" t="s">
        <v>153</v>
      </c>
      <c r="M32" s="20"/>
      <c r="O32" s="3" t="s">
        <v>9</v>
      </c>
      <c r="P32" s="3" t="s">
        <v>197</v>
      </c>
      <c r="Q32" s="10">
        <v>34</v>
      </c>
      <c r="R32" s="11">
        <f t="shared" si="30"/>
        <v>0.30909090909090908</v>
      </c>
      <c r="S32" s="10">
        <v>5</v>
      </c>
      <c r="T32" s="11">
        <f t="shared" si="35"/>
        <v>4.5454545454545456E-2</v>
      </c>
      <c r="U32" s="10">
        <v>71</v>
      </c>
      <c r="V32" s="12">
        <f t="shared" si="31"/>
        <v>0.6454545454545455</v>
      </c>
      <c r="W32" s="13">
        <f t="shared" si="32"/>
        <v>110</v>
      </c>
      <c r="X32" s="14">
        <f t="shared" si="33"/>
        <v>3.9636363636363638</v>
      </c>
      <c r="Y32" s="19">
        <f>(SUM(X30:X32)/3)</f>
        <v>5.8696680369957051</v>
      </c>
      <c r="Z32" s="20" t="str">
        <f>IF(Y32&lt;=3,"Ruim",IF(Y32&gt;=7,"Bom","Regular"))</f>
        <v>Regular</v>
      </c>
      <c r="AA32" s="20"/>
    </row>
    <row r="34" spans="1:27" ht="12.75" x14ac:dyDescent="0.2">
      <c r="A34" s="6" t="s">
        <v>3</v>
      </c>
      <c r="B34" s="9">
        <v>42895</v>
      </c>
      <c r="C34" s="43" t="s">
        <v>4</v>
      </c>
      <c r="D34" s="44"/>
      <c r="E34" s="45" t="s">
        <v>5</v>
      </c>
      <c r="F34" s="44"/>
      <c r="G34" s="46" t="s">
        <v>7</v>
      </c>
      <c r="H34" s="44"/>
      <c r="I34" s="7" t="s">
        <v>10</v>
      </c>
      <c r="J34" s="7" t="s">
        <v>11</v>
      </c>
      <c r="K34" s="40" t="s">
        <v>12</v>
      </c>
      <c r="L34" s="41"/>
      <c r="M34" s="8" t="s">
        <v>13</v>
      </c>
      <c r="O34" s="6" t="s">
        <v>3</v>
      </c>
      <c r="P34" s="9">
        <v>42895</v>
      </c>
      <c r="Q34" s="43" t="s">
        <v>4</v>
      </c>
      <c r="R34" s="44"/>
      <c r="S34" s="45" t="s">
        <v>5</v>
      </c>
      <c r="T34" s="44"/>
      <c r="U34" s="46" t="s">
        <v>7</v>
      </c>
      <c r="V34" s="44"/>
      <c r="W34" s="7" t="s">
        <v>10</v>
      </c>
      <c r="X34" s="7" t="s">
        <v>11</v>
      </c>
      <c r="Y34" s="40" t="s">
        <v>12</v>
      </c>
      <c r="Z34" s="41"/>
      <c r="AA34" s="8" t="s">
        <v>13</v>
      </c>
    </row>
    <row r="35" spans="1:27" ht="12.75" x14ac:dyDescent="0.2">
      <c r="A35" s="3" t="s">
        <v>6</v>
      </c>
      <c r="B35" s="3" t="s">
        <v>198</v>
      </c>
      <c r="C35" s="10">
        <v>39</v>
      </c>
      <c r="D35" s="11">
        <v>0.4325581395348837</v>
      </c>
      <c r="E35" s="10">
        <v>57</v>
      </c>
      <c r="F35" s="11">
        <v>0.2</v>
      </c>
      <c r="G35" s="10">
        <v>140</v>
      </c>
      <c r="H35" s="12">
        <v>0.36744186046511629</v>
      </c>
      <c r="I35" s="13">
        <v>215</v>
      </c>
      <c r="J35" s="14">
        <v>5.6930232558139533</v>
      </c>
      <c r="K35" s="15">
        <v>551</v>
      </c>
      <c r="L35" s="16">
        <v>0.3845080251221214</v>
      </c>
      <c r="M35" s="17">
        <v>1433</v>
      </c>
      <c r="O35" s="3" t="s">
        <v>6</v>
      </c>
      <c r="P35" s="3" t="s">
        <v>199</v>
      </c>
      <c r="Q35" s="10">
        <v>273</v>
      </c>
      <c r="R35" s="11">
        <f t="shared" ref="R35:R37" si="36">(Q35/W35)</f>
        <v>0.67910447761194026</v>
      </c>
      <c r="S35" s="10">
        <v>92</v>
      </c>
      <c r="T35" s="11">
        <f t="shared" ref="T35:T37" si="37">S35/W35</f>
        <v>0.22885572139303484</v>
      </c>
      <c r="U35" s="10">
        <v>37</v>
      </c>
      <c r="V35" s="12">
        <f t="shared" ref="V35:V37" si="38">U35/W35</f>
        <v>9.2039800995024873E-2</v>
      </c>
      <c r="W35" s="13">
        <f t="shared" ref="W35:W37" si="39">SUM(Q35+S35+U35)</f>
        <v>402</v>
      </c>
      <c r="X35" s="14">
        <f t="shared" ref="X35:X37" si="40">((Q35*10)+(S35*5)+(U35*1))/W35</f>
        <v>8.0273631840796025</v>
      </c>
      <c r="Y35" s="15">
        <f t="shared" ref="Y35:Z35" si="41">SUM(W35:W37)</f>
        <v>799</v>
      </c>
      <c r="Z35" s="14">
        <f t="shared" si="41"/>
        <v>15.019151950868368</v>
      </c>
      <c r="AA35" s="17"/>
    </row>
    <row r="36" spans="1:27" ht="12.75" x14ac:dyDescent="0.2">
      <c r="A36" s="3" t="s">
        <v>8</v>
      </c>
      <c r="B36" s="3" t="s">
        <v>46</v>
      </c>
      <c r="C36" s="10">
        <v>85</v>
      </c>
      <c r="D36" s="11">
        <v>0.57692307692307687</v>
      </c>
      <c r="E36" s="10">
        <v>35</v>
      </c>
      <c r="F36" s="11">
        <v>0.18269230769230768</v>
      </c>
      <c r="G36" s="10">
        <v>40</v>
      </c>
      <c r="H36" s="12">
        <v>0.24038461538461539</v>
      </c>
      <c r="I36" s="13">
        <v>208</v>
      </c>
      <c r="J36" s="14">
        <v>6.9230769230769234</v>
      </c>
      <c r="K36" s="42" t="s">
        <v>17</v>
      </c>
      <c r="L36" s="41"/>
      <c r="M36" s="41"/>
      <c r="O36" s="3" t="s">
        <v>8</v>
      </c>
      <c r="P36" s="3" t="s">
        <v>200</v>
      </c>
      <c r="Q36" s="10">
        <v>35</v>
      </c>
      <c r="R36" s="11">
        <f t="shared" si="36"/>
        <v>0.125</v>
      </c>
      <c r="S36" s="10">
        <v>157</v>
      </c>
      <c r="T36" s="11">
        <f t="shared" si="37"/>
        <v>0.56071428571428572</v>
      </c>
      <c r="U36" s="10">
        <v>88</v>
      </c>
      <c r="V36" s="12">
        <f t="shared" si="38"/>
        <v>0.31428571428571428</v>
      </c>
      <c r="W36" s="13">
        <f t="shared" si="39"/>
        <v>280</v>
      </c>
      <c r="X36" s="14">
        <f t="shared" si="40"/>
        <v>4.3678571428571429</v>
      </c>
      <c r="Y36" s="42" t="s">
        <v>17</v>
      </c>
      <c r="Z36" s="41"/>
      <c r="AA36" s="41"/>
    </row>
    <row r="37" spans="1:27" ht="12.75" x14ac:dyDescent="0.2">
      <c r="A37" s="3" t="s">
        <v>9</v>
      </c>
      <c r="B37" s="3" t="s">
        <v>201</v>
      </c>
      <c r="C37" s="10">
        <v>52</v>
      </c>
      <c r="D37" s="11">
        <v>0.28125</v>
      </c>
      <c r="E37" s="10">
        <v>24</v>
      </c>
      <c r="F37" s="11">
        <v>0.1328125</v>
      </c>
      <c r="G37" s="10">
        <v>68</v>
      </c>
      <c r="H37" s="12">
        <v>0.5859375</v>
      </c>
      <c r="I37" s="13">
        <v>128</v>
      </c>
      <c r="J37" s="14">
        <v>4.0625</v>
      </c>
      <c r="K37" s="19">
        <v>5.5595333929636253</v>
      </c>
      <c r="L37" s="20" t="s">
        <v>153</v>
      </c>
      <c r="M37" s="20"/>
      <c r="O37" s="3" t="s">
        <v>9</v>
      </c>
      <c r="P37" s="3" t="s">
        <v>202</v>
      </c>
      <c r="Q37" s="10">
        <v>10</v>
      </c>
      <c r="R37" s="11">
        <f t="shared" si="36"/>
        <v>8.5470085470085472E-2</v>
      </c>
      <c r="S37" s="10">
        <v>25</v>
      </c>
      <c r="T37" s="11">
        <f t="shared" si="37"/>
        <v>0.21367521367521367</v>
      </c>
      <c r="U37" s="10">
        <v>82</v>
      </c>
      <c r="V37" s="12">
        <f t="shared" si="38"/>
        <v>0.70085470085470081</v>
      </c>
      <c r="W37" s="13">
        <f t="shared" si="39"/>
        <v>117</v>
      </c>
      <c r="X37" s="14">
        <f t="shared" si="40"/>
        <v>2.6239316239316239</v>
      </c>
      <c r="Y37" s="19">
        <f>(SUM(X35:X37)/3)</f>
        <v>5.006383983622789</v>
      </c>
      <c r="Z37" s="20" t="str">
        <f>IF(Y37&lt;=3,"Ruim",IF(Y37&gt;=7,"Bom","Regular"))</f>
        <v>Regular</v>
      </c>
      <c r="AA37" s="20"/>
    </row>
    <row r="39" spans="1:27" ht="12.75" x14ac:dyDescent="0.2">
      <c r="A39" s="6" t="s">
        <v>3</v>
      </c>
      <c r="B39" s="4">
        <v>42898</v>
      </c>
      <c r="C39" s="43" t="s">
        <v>4</v>
      </c>
      <c r="D39" s="44"/>
      <c r="E39" s="45" t="s">
        <v>5</v>
      </c>
      <c r="F39" s="44"/>
      <c r="G39" s="46" t="s">
        <v>7</v>
      </c>
      <c r="H39" s="44"/>
      <c r="I39" s="7" t="s">
        <v>10</v>
      </c>
      <c r="J39" s="7" t="s">
        <v>11</v>
      </c>
      <c r="K39" s="40" t="s">
        <v>12</v>
      </c>
      <c r="L39" s="41"/>
      <c r="M39" s="8" t="s">
        <v>13</v>
      </c>
      <c r="O39" s="6" t="s">
        <v>3</v>
      </c>
      <c r="P39" s="4">
        <v>42898</v>
      </c>
      <c r="Q39" s="43" t="s">
        <v>4</v>
      </c>
      <c r="R39" s="44"/>
      <c r="S39" s="45" t="s">
        <v>5</v>
      </c>
      <c r="T39" s="44"/>
      <c r="U39" s="46" t="s">
        <v>7</v>
      </c>
      <c r="V39" s="44"/>
      <c r="W39" s="7" t="s">
        <v>10</v>
      </c>
      <c r="X39" s="7" t="s">
        <v>11</v>
      </c>
      <c r="Y39" s="40" t="s">
        <v>12</v>
      </c>
      <c r="Z39" s="41"/>
      <c r="AA39" s="8" t="s">
        <v>13</v>
      </c>
    </row>
    <row r="40" spans="1:27" ht="12.75" x14ac:dyDescent="0.2">
      <c r="A40" s="3" t="s">
        <v>6</v>
      </c>
      <c r="B40" s="3" t="s">
        <v>30</v>
      </c>
      <c r="C40" s="10">
        <v>99</v>
      </c>
      <c r="D40" s="11">
        <f t="shared" ref="D40:D42" si="42">(C40/I40)</f>
        <v>0.48768472906403942</v>
      </c>
      <c r="E40" s="10">
        <v>39</v>
      </c>
      <c r="F40" s="11">
        <f t="shared" ref="F40:F42" si="43">E40/I40</f>
        <v>0.19211822660098521</v>
      </c>
      <c r="G40" s="10">
        <v>65</v>
      </c>
      <c r="H40" s="12">
        <f t="shared" ref="H40:H42" si="44">G40/I40</f>
        <v>0.32019704433497537</v>
      </c>
      <c r="I40" s="13">
        <f t="shared" ref="I40:I42" si="45">SUM(C40+E40+G40)</f>
        <v>203</v>
      </c>
      <c r="J40" s="14">
        <f t="shared" ref="J40:J42" si="46">((C40*10)+(E40*5)+(G40*1))/I40</f>
        <v>6.1576354679802954</v>
      </c>
      <c r="K40" s="15">
        <f>SUM(I40:I42)</f>
        <v>741</v>
      </c>
      <c r="L40" s="16">
        <f>K40/M40</f>
        <v>0.28709802402169704</v>
      </c>
      <c r="M40" s="17">
        <v>2581</v>
      </c>
      <c r="O40" s="3" t="s">
        <v>6</v>
      </c>
      <c r="P40" s="3" t="s">
        <v>77</v>
      </c>
      <c r="Q40" s="10">
        <v>78</v>
      </c>
      <c r="R40" s="11">
        <f t="shared" ref="R40:R42" si="47">(Q40/W40)</f>
        <v>0.2805755395683453</v>
      </c>
      <c r="S40" s="10">
        <v>88</v>
      </c>
      <c r="T40" s="11">
        <f t="shared" ref="T40:T42" si="48">S40/W40</f>
        <v>0.31654676258992803</v>
      </c>
      <c r="U40" s="10">
        <v>112</v>
      </c>
      <c r="V40" s="12">
        <f t="shared" ref="V40:V42" si="49">U40/W40</f>
        <v>0.40287769784172661</v>
      </c>
      <c r="W40" s="13">
        <f t="shared" ref="W40:W42" si="50">SUM(Q40+S40+U40)</f>
        <v>278</v>
      </c>
      <c r="X40" s="14">
        <f t="shared" ref="X40:X42" si="51">((Q40*10)+(S40*5)+(U40*1))/W40</f>
        <v>4.7913669064748206</v>
      </c>
      <c r="Y40" s="15">
        <f>SUM(W40:W42)</f>
        <v>561</v>
      </c>
      <c r="Z40" s="16">
        <f>Y40/AA40</f>
        <v>1.2550335570469799</v>
      </c>
      <c r="AA40" s="17">
        <v>447</v>
      </c>
    </row>
    <row r="41" spans="1:27" ht="12.75" x14ac:dyDescent="0.2">
      <c r="A41" s="3" t="s">
        <v>8</v>
      </c>
      <c r="B41" s="3" t="s">
        <v>23</v>
      </c>
      <c r="C41" s="10">
        <v>129</v>
      </c>
      <c r="D41" s="11">
        <f t="shared" si="42"/>
        <v>0.38972809667673713</v>
      </c>
      <c r="E41" s="10">
        <v>71</v>
      </c>
      <c r="F41" s="11">
        <f t="shared" si="43"/>
        <v>0.21450151057401812</v>
      </c>
      <c r="G41" s="10">
        <v>131</v>
      </c>
      <c r="H41" s="12">
        <f t="shared" si="44"/>
        <v>0.39577039274924469</v>
      </c>
      <c r="I41" s="13">
        <f t="shared" si="45"/>
        <v>331</v>
      </c>
      <c r="J41" s="14">
        <f t="shared" si="46"/>
        <v>5.3655589123867067</v>
      </c>
      <c r="K41" s="42" t="s">
        <v>17</v>
      </c>
      <c r="L41" s="41"/>
      <c r="M41" s="41"/>
      <c r="O41" s="3" t="s">
        <v>8</v>
      </c>
      <c r="P41" s="3" t="s">
        <v>62</v>
      </c>
      <c r="Q41" s="10">
        <v>165</v>
      </c>
      <c r="R41" s="11">
        <f t="shared" si="47"/>
        <v>0.72052401746724892</v>
      </c>
      <c r="S41" s="10">
        <v>61</v>
      </c>
      <c r="T41" s="11">
        <f t="shared" si="48"/>
        <v>0.26637554585152839</v>
      </c>
      <c r="U41" s="10">
        <v>3</v>
      </c>
      <c r="V41" s="12">
        <f t="shared" si="49"/>
        <v>1.3100436681222707E-2</v>
      </c>
      <c r="W41" s="13">
        <f t="shared" si="50"/>
        <v>229</v>
      </c>
      <c r="X41" s="14">
        <f t="shared" si="51"/>
        <v>8.5502183406113534</v>
      </c>
      <c r="Y41" s="42" t="s">
        <v>17</v>
      </c>
      <c r="Z41" s="41"/>
      <c r="AA41" s="41"/>
    </row>
    <row r="42" spans="1:27" ht="12.75" x14ac:dyDescent="0.2">
      <c r="A42" s="3" t="s">
        <v>9</v>
      </c>
      <c r="B42" s="3" t="s">
        <v>120</v>
      </c>
      <c r="C42" s="10">
        <v>37</v>
      </c>
      <c r="D42" s="11">
        <f t="shared" si="42"/>
        <v>0.17874396135265699</v>
      </c>
      <c r="E42" s="10">
        <v>28</v>
      </c>
      <c r="F42" s="11">
        <f t="shared" si="43"/>
        <v>0.13526570048309178</v>
      </c>
      <c r="G42" s="10">
        <v>142</v>
      </c>
      <c r="H42" s="12">
        <f t="shared" si="44"/>
        <v>0.68599033816425126</v>
      </c>
      <c r="I42" s="13">
        <f t="shared" si="45"/>
        <v>207</v>
      </c>
      <c r="J42" s="14">
        <f t="shared" si="46"/>
        <v>3.1497584541062804</v>
      </c>
      <c r="K42" s="19">
        <f>(SUM(J40:J42)/3)</f>
        <v>4.8909842781577604</v>
      </c>
      <c r="L42" s="20" t="str">
        <f>IF(K42&lt;=3,"Ruim",IF(K42&gt;=7,"Bom","Regular"))</f>
        <v>Regular</v>
      </c>
      <c r="M42" s="20"/>
      <c r="O42" s="3" t="s">
        <v>9</v>
      </c>
      <c r="P42" s="3" t="s">
        <v>125</v>
      </c>
      <c r="Q42" s="10">
        <v>6</v>
      </c>
      <c r="R42" s="11">
        <f t="shared" si="47"/>
        <v>0.1111111111111111</v>
      </c>
      <c r="S42" s="10">
        <v>18</v>
      </c>
      <c r="T42" s="11">
        <f t="shared" si="48"/>
        <v>0.33333333333333331</v>
      </c>
      <c r="U42" s="10">
        <v>30</v>
      </c>
      <c r="V42" s="12">
        <f t="shared" si="49"/>
        <v>0.55555555555555558</v>
      </c>
      <c r="W42" s="13">
        <f t="shared" si="50"/>
        <v>54</v>
      </c>
      <c r="X42" s="14">
        <f t="shared" si="51"/>
        <v>3.3333333333333335</v>
      </c>
      <c r="Y42" s="19">
        <f>(SUM(X40:X42)/3)</f>
        <v>5.558306193473169</v>
      </c>
      <c r="Z42" s="20" t="str">
        <f>IF(Y42&lt;=3,"Ruim",IF(Y42&gt;=7,"Bom","Regular"))</f>
        <v>Regular</v>
      </c>
      <c r="AA42" s="20"/>
    </row>
    <row r="43" spans="1:27" ht="12.75" x14ac:dyDescent="0.2">
      <c r="A43" s="5"/>
      <c r="B43" s="5"/>
      <c r="C43" s="5"/>
      <c r="D43" s="5"/>
      <c r="E43" s="5"/>
      <c r="F43" s="5"/>
      <c r="G43" s="5"/>
    </row>
    <row r="44" spans="1:27" ht="12.75" x14ac:dyDescent="0.2">
      <c r="A44" s="6" t="s">
        <v>3</v>
      </c>
      <c r="B44" s="9">
        <v>42868</v>
      </c>
      <c r="C44" s="43" t="s">
        <v>4</v>
      </c>
      <c r="D44" s="44"/>
      <c r="E44" s="45" t="s">
        <v>5</v>
      </c>
      <c r="F44" s="44"/>
      <c r="G44" s="46" t="s">
        <v>7</v>
      </c>
      <c r="H44" s="44"/>
      <c r="I44" s="7" t="s">
        <v>10</v>
      </c>
      <c r="J44" s="7" t="s">
        <v>11</v>
      </c>
      <c r="K44" s="40" t="s">
        <v>12</v>
      </c>
      <c r="L44" s="41"/>
      <c r="M44" s="8" t="s">
        <v>13</v>
      </c>
      <c r="O44" s="6" t="s">
        <v>3</v>
      </c>
      <c r="P44" s="9">
        <v>42899</v>
      </c>
      <c r="Q44" s="43" t="s">
        <v>4</v>
      </c>
      <c r="R44" s="44"/>
      <c r="S44" s="45" t="s">
        <v>5</v>
      </c>
      <c r="T44" s="44"/>
      <c r="U44" s="46" t="s">
        <v>7</v>
      </c>
      <c r="V44" s="44"/>
      <c r="W44" s="7" t="s">
        <v>10</v>
      </c>
      <c r="X44" s="7" t="s">
        <v>11</v>
      </c>
      <c r="Y44" s="40" t="s">
        <v>12</v>
      </c>
      <c r="Z44" s="41"/>
      <c r="AA44" s="8" t="s">
        <v>13</v>
      </c>
    </row>
    <row r="45" spans="1:27" ht="12.75" x14ac:dyDescent="0.2">
      <c r="A45" s="3" t="s">
        <v>6</v>
      </c>
      <c r="B45" s="3" t="s">
        <v>54</v>
      </c>
      <c r="C45" s="10">
        <v>212</v>
      </c>
      <c r="D45" s="11">
        <f t="shared" ref="D45:D47" si="52">(C45/I45)</f>
        <v>0.52475247524752477</v>
      </c>
      <c r="E45" s="10">
        <v>85</v>
      </c>
      <c r="F45" s="11">
        <f t="shared" ref="F45:F47" si="53">E45/I45</f>
        <v>0.21039603960396039</v>
      </c>
      <c r="G45" s="10">
        <v>107</v>
      </c>
      <c r="H45" s="12">
        <f t="shared" ref="H45:H47" si="54">G45/I45</f>
        <v>0.26485148514851486</v>
      </c>
      <c r="I45" s="13">
        <f t="shared" ref="I45:I47" si="55">SUM(C45+E45+G45)</f>
        <v>404</v>
      </c>
      <c r="J45" s="14">
        <f t="shared" ref="J45:J47" si="56">((C45*10)+(E45*5)+(G45*1))/I45</f>
        <v>6.564356435643564</v>
      </c>
      <c r="K45" s="15">
        <f>SUM(I45:I47)</f>
        <v>635</v>
      </c>
      <c r="L45" s="16">
        <f>K45/M45</f>
        <v>0.44097222222222221</v>
      </c>
      <c r="M45" s="17">
        <v>1440</v>
      </c>
      <c r="O45" s="3" t="s">
        <v>6</v>
      </c>
      <c r="P45" s="3" t="s">
        <v>203</v>
      </c>
      <c r="Q45" s="10">
        <v>271</v>
      </c>
      <c r="R45" s="11">
        <f t="shared" ref="R45:R47" si="57">(Q45/W45)</f>
        <v>0.529296875</v>
      </c>
      <c r="S45" s="10">
        <v>87</v>
      </c>
      <c r="T45" s="11">
        <f t="shared" ref="T45:T47" si="58">S45/W45</f>
        <v>0.169921875</v>
      </c>
      <c r="U45" s="10">
        <v>154</v>
      </c>
      <c r="V45" s="12">
        <f t="shared" ref="V45:V47" si="59">U45/W45</f>
        <v>0.30078125</v>
      </c>
      <c r="W45" s="13">
        <f t="shared" ref="W45:W47" si="60">SUM(Q45+S45+U45)</f>
        <v>512</v>
      </c>
      <c r="X45" s="14">
        <f t="shared" ref="X45:X47" si="61">((Q45*10)+(S45*5)+(U45*1))/W45</f>
        <v>6.443359375</v>
      </c>
      <c r="Y45" s="15">
        <f>SUM(W45:W47)</f>
        <v>948</v>
      </c>
      <c r="Z45" s="16">
        <f>Y45/AA45</f>
        <v>2.2517814726840855</v>
      </c>
      <c r="AA45" s="17">
        <v>421</v>
      </c>
    </row>
    <row r="46" spans="1:27" ht="12.75" x14ac:dyDescent="0.2">
      <c r="A46" s="3" t="s">
        <v>8</v>
      </c>
      <c r="B46" s="3" t="s">
        <v>24</v>
      </c>
      <c r="C46" s="10">
        <v>54</v>
      </c>
      <c r="D46" s="11">
        <f t="shared" si="52"/>
        <v>0.35294117647058826</v>
      </c>
      <c r="E46" s="10">
        <v>46</v>
      </c>
      <c r="F46" s="11">
        <f t="shared" si="53"/>
        <v>0.30065359477124182</v>
      </c>
      <c r="G46" s="10">
        <v>53</v>
      </c>
      <c r="H46" s="12">
        <f t="shared" si="54"/>
        <v>0.34640522875816993</v>
      </c>
      <c r="I46" s="13">
        <f t="shared" si="55"/>
        <v>153</v>
      </c>
      <c r="J46" s="14">
        <f t="shared" si="56"/>
        <v>5.3790849673202619</v>
      </c>
      <c r="K46" s="42" t="s">
        <v>17</v>
      </c>
      <c r="L46" s="41"/>
      <c r="M46" s="41"/>
      <c r="O46" s="3" t="s">
        <v>8</v>
      </c>
      <c r="P46" s="3" t="s">
        <v>123</v>
      </c>
      <c r="Q46" s="10">
        <v>72</v>
      </c>
      <c r="R46" s="11">
        <f t="shared" si="57"/>
        <v>0.2696629213483146</v>
      </c>
      <c r="S46" s="10">
        <v>93</v>
      </c>
      <c r="T46" s="11">
        <f t="shared" si="58"/>
        <v>0.34831460674157305</v>
      </c>
      <c r="U46" s="10">
        <v>102</v>
      </c>
      <c r="V46" s="12">
        <f t="shared" si="59"/>
        <v>0.38202247191011235</v>
      </c>
      <c r="W46" s="13">
        <f t="shared" si="60"/>
        <v>267</v>
      </c>
      <c r="X46" s="14">
        <f t="shared" si="61"/>
        <v>4.8202247191011232</v>
      </c>
      <c r="Y46" s="42" t="s">
        <v>17</v>
      </c>
      <c r="Z46" s="41"/>
      <c r="AA46" s="41"/>
    </row>
    <row r="47" spans="1:27" ht="12.75" x14ac:dyDescent="0.2">
      <c r="A47" s="3" t="s">
        <v>9</v>
      </c>
      <c r="B47" s="3" t="s">
        <v>94</v>
      </c>
      <c r="C47" s="10">
        <v>29</v>
      </c>
      <c r="D47" s="11">
        <f t="shared" si="52"/>
        <v>0.37179487179487181</v>
      </c>
      <c r="E47" s="10">
        <v>22</v>
      </c>
      <c r="F47" s="11">
        <f t="shared" si="53"/>
        <v>0.28205128205128205</v>
      </c>
      <c r="G47" s="10">
        <v>27</v>
      </c>
      <c r="H47" s="12">
        <f t="shared" si="54"/>
        <v>0.34615384615384615</v>
      </c>
      <c r="I47" s="13">
        <f t="shared" si="55"/>
        <v>78</v>
      </c>
      <c r="J47" s="14">
        <f t="shared" si="56"/>
        <v>5.4743589743589745</v>
      </c>
      <c r="K47" s="19">
        <f>(SUM(J45:J47)/3)</f>
        <v>5.8059334591075995</v>
      </c>
      <c r="L47" s="20" t="str">
        <f>IF(K47&lt;=3,"Ruim",IF(K47&gt;=7,"Bom","Regular"))</f>
        <v>Regular</v>
      </c>
      <c r="M47" s="20"/>
      <c r="O47" s="3" t="s">
        <v>9</v>
      </c>
      <c r="P47" s="3" t="s">
        <v>64</v>
      </c>
      <c r="Q47" s="10">
        <v>67</v>
      </c>
      <c r="R47" s="11">
        <f t="shared" si="57"/>
        <v>0.39644970414201186</v>
      </c>
      <c r="S47" s="10">
        <v>16</v>
      </c>
      <c r="T47" s="11">
        <f t="shared" si="58"/>
        <v>9.4674556213017749E-2</v>
      </c>
      <c r="U47" s="10">
        <v>86</v>
      </c>
      <c r="V47" s="12">
        <f t="shared" si="59"/>
        <v>0.50887573964497046</v>
      </c>
      <c r="W47" s="13">
        <f t="shared" si="60"/>
        <v>169</v>
      </c>
      <c r="X47" s="14">
        <f t="shared" si="61"/>
        <v>4.9467455621301779</v>
      </c>
      <c r="Y47" s="19">
        <f>(SUM(X45:X47)/3)</f>
        <v>5.4034432187437673</v>
      </c>
      <c r="Z47" s="20" t="str">
        <f>IF(Y47&lt;=3,"Ruim",IF(Y47&gt;=7,"Bom","Regular"))</f>
        <v>Regular</v>
      </c>
      <c r="AA47" s="20"/>
    </row>
    <row r="48" spans="1:27" ht="12.75" x14ac:dyDescent="0.2">
      <c r="A48" s="5"/>
      <c r="B48" s="5"/>
      <c r="C48" s="5"/>
      <c r="D48" s="5"/>
      <c r="E48" s="5"/>
      <c r="F48" s="5"/>
      <c r="G48" s="5"/>
    </row>
    <row r="49" spans="1:27" ht="12.75" x14ac:dyDescent="0.2">
      <c r="A49" s="6" t="s">
        <v>3</v>
      </c>
      <c r="B49" s="9">
        <v>42900</v>
      </c>
      <c r="C49" s="43" t="s">
        <v>4</v>
      </c>
      <c r="D49" s="44"/>
      <c r="E49" s="45" t="s">
        <v>5</v>
      </c>
      <c r="F49" s="44"/>
      <c r="G49" s="46" t="s">
        <v>7</v>
      </c>
      <c r="H49" s="44"/>
      <c r="I49" s="7" t="s">
        <v>10</v>
      </c>
      <c r="J49" s="7" t="s">
        <v>11</v>
      </c>
      <c r="K49" s="40" t="s">
        <v>12</v>
      </c>
      <c r="L49" s="41"/>
      <c r="M49" s="8" t="s">
        <v>13</v>
      </c>
      <c r="O49" s="6" t="s">
        <v>3</v>
      </c>
      <c r="P49" s="9">
        <v>42900</v>
      </c>
      <c r="Q49" s="43" t="s">
        <v>4</v>
      </c>
      <c r="R49" s="44"/>
      <c r="S49" s="45" t="s">
        <v>5</v>
      </c>
      <c r="T49" s="44"/>
      <c r="U49" s="46" t="s">
        <v>7</v>
      </c>
      <c r="V49" s="44"/>
      <c r="W49" s="7" t="s">
        <v>10</v>
      </c>
      <c r="X49" s="7" t="s">
        <v>11</v>
      </c>
      <c r="Y49" s="40" t="s">
        <v>12</v>
      </c>
      <c r="Z49" s="41"/>
      <c r="AA49" s="8" t="s">
        <v>13</v>
      </c>
    </row>
    <row r="50" spans="1:27" ht="12.75" x14ac:dyDescent="0.2">
      <c r="A50" s="3" t="s">
        <v>6</v>
      </c>
      <c r="B50" s="3" t="s">
        <v>61</v>
      </c>
      <c r="C50" s="10">
        <v>125</v>
      </c>
      <c r="D50" s="11">
        <f t="shared" ref="D50:D52" si="62">(C50/I50)</f>
        <v>0.50607287449392713</v>
      </c>
      <c r="E50" s="10">
        <v>60</v>
      </c>
      <c r="F50" s="11">
        <f t="shared" ref="F50:F52" si="63">E50/I50</f>
        <v>0.24291497975708501</v>
      </c>
      <c r="G50" s="10">
        <v>62</v>
      </c>
      <c r="H50" s="12">
        <f t="shared" ref="H50:H52" si="64">G50/I50</f>
        <v>0.25101214574898784</v>
      </c>
      <c r="I50" s="13">
        <f t="shared" ref="I50:I52" si="65">SUM(C50+E50+G50)</f>
        <v>247</v>
      </c>
      <c r="J50" s="14">
        <f t="shared" ref="J50:J52" si="66">((C50*10)+(E50*5)+(G50*1))/I50</f>
        <v>6.5263157894736841</v>
      </c>
      <c r="K50" s="15">
        <f>SUM(I50:I52)</f>
        <v>730</v>
      </c>
      <c r="L50" s="16">
        <f>K50/M50</f>
        <v>0.53052325581395354</v>
      </c>
      <c r="M50" s="17">
        <v>1376</v>
      </c>
      <c r="O50" s="3" t="s">
        <v>6</v>
      </c>
      <c r="P50" s="3" t="s">
        <v>90</v>
      </c>
      <c r="Q50" s="10">
        <v>215</v>
      </c>
      <c r="R50" s="11">
        <f t="shared" ref="R50:R52" si="67">(Q50/W50)</f>
        <v>0.51190476190476186</v>
      </c>
      <c r="S50" s="10">
        <v>73</v>
      </c>
      <c r="T50" s="11">
        <f t="shared" ref="T50:T52" si="68">S50/W50</f>
        <v>0.1738095238095238</v>
      </c>
      <c r="U50" s="10">
        <v>132</v>
      </c>
      <c r="V50" s="12">
        <f t="shared" ref="V50:V52" si="69">U50/W50</f>
        <v>0.31428571428571428</v>
      </c>
      <c r="W50" s="13">
        <f t="shared" ref="W50:W52" si="70">SUM(Q50+S50+U50)</f>
        <v>420</v>
      </c>
      <c r="X50" s="14">
        <f t="shared" ref="X50:X52" si="71">((Q50*10)+(S50*5)+(U50*1))/W50</f>
        <v>6.3023809523809522</v>
      </c>
      <c r="Y50" s="15">
        <f>SUM(W50:W52)</f>
        <v>851</v>
      </c>
      <c r="Z50" s="16">
        <f>Y50/AA50</f>
        <v>2.3251366120218577</v>
      </c>
      <c r="AA50" s="17">
        <v>366</v>
      </c>
    </row>
    <row r="51" spans="1:27" ht="12.75" x14ac:dyDescent="0.2">
      <c r="A51" s="3" t="s">
        <v>8</v>
      </c>
      <c r="B51" s="3" t="s">
        <v>67</v>
      </c>
      <c r="C51" s="10">
        <v>105</v>
      </c>
      <c r="D51" s="11">
        <f t="shared" si="62"/>
        <v>0.46460176991150443</v>
      </c>
      <c r="E51" s="10">
        <v>58</v>
      </c>
      <c r="F51" s="11">
        <f t="shared" si="63"/>
        <v>0.25663716814159293</v>
      </c>
      <c r="G51" s="10">
        <v>63</v>
      </c>
      <c r="H51" s="12">
        <f t="shared" si="64"/>
        <v>0.27876106194690264</v>
      </c>
      <c r="I51" s="13">
        <f t="shared" si="65"/>
        <v>226</v>
      </c>
      <c r="J51" s="14">
        <f t="shared" si="66"/>
        <v>6.2079646017699117</v>
      </c>
      <c r="K51" s="42" t="s">
        <v>17</v>
      </c>
      <c r="L51" s="41"/>
      <c r="M51" s="41"/>
      <c r="O51" s="3" t="s">
        <v>8</v>
      </c>
      <c r="P51" s="18" t="s">
        <v>31</v>
      </c>
      <c r="Q51" s="10">
        <v>95</v>
      </c>
      <c r="R51" s="11">
        <f t="shared" si="67"/>
        <v>0.43981481481481483</v>
      </c>
      <c r="S51" s="10">
        <v>65</v>
      </c>
      <c r="T51" s="11">
        <f t="shared" si="68"/>
        <v>0.30092592592592593</v>
      </c>
      <c r="U51" s="10">
        <v>56</v>
      </c>
      <c r="V51" s="12">
        <f t="shared" si="69"/>
        <v>0.25925925925925924</v>
      </c>
      <c r="W51" s="13">
        <f t="shared" si="70"/>
        <v>216</v>
      </c>
      <c r="X51" s="14">
        <f t="shared" si="71"/>
        <v>6.1620370370370372</v>
      </c>
      <c r="Y51" s="42" t="s">
        <v>17</v>
      </c>
      <c r="Z51" s="41"/>
      <c r="AA51" s="41"/>
    </row>
    <row r="52" spans="1:27" ht="12.75" x14ac:dyDescent="0.2">
      <c r="A52" s="3" t="s">
        <v>9</v>
      </c>
      <c r="B52" s="3" t="s">
        <v>92</v>
      </c>
      <c r="C52" s="10">
        <v>21</v>
      </c>
      <c r="D52" s="11">
        <f t="shared" si="62"/>
        <v>8.171206225680934E-2</v>
      </c>
      <c r="E52" s="10">
        <v>26</v>
      </c>
      <c r="F52" s="11">
        <f t="shared" si="63"/>
        <v>0.10116731517509728</v>
      </c>
      <c r="G52" s="10">
        <v>210</v>
      </c>
      <c r="H52" s="12">
        <f t="shared" si="64"/>
        <v>0.81712062256809337</v>
      </c>
      <c r="I52" s="13">
        <f t="shared" si="65"/>
        <v>257</v>
      </c>
      <c r="J52" s="14">
        <f t="shared" si="66"/>
        <v>2.1400778210116731</v>
      </c>
      <c r="K52" s="19">
        <f>(SUM(J50:J52)/3)</f>
        <v>4.9581194040850898</v>
      </c>
      <c r="L52" s="20" t="str">
        <f>IF(K52&lt;=3,"Ruim",IF(K52&gt;=7,"Bom","Regular"))</f>
        <v>Regular</v>
      </c>
      <c r="M52" s="20"/>
      <c r="O52" s="3" t="s">
        <v>9</v>
      </c>
      <c r="P52" s="18" t="s">
        <v>118</v>
      </c>
      <c r="Q52" s="10">
        <v>70</v>
      </c>
      <c r="R52" s="11">
        <f t="shared" si="67"/>
        <v>0.32558139534883723</v>
      </c>
      <c r="S52" s="10">
        <v>18</v>
      </c>
      <c r="T52" s="11">
        <f t="shared" si="68"/>
        <v>8.3720930232558138E-2</v>
      </c>
      <c r="U52" s="10">
        <v>127</v>
      </c>
      <c r="V52" s="12">
        <f t="shared" si="69"/>
        <v>0.59069767441860466</v>
      </c>
      <c r="W52" s="13">
        <f t="shared" si="70"/>
        <v>215</v>
      </c>
      <c r="X52" s="14">
        <f t="shared" si="71"/>
        <v>4.2651162790697672</v>
      </c>
      <c r="Y52" s="19">
        <f>(SUM(X50:X52)/3)</f>
        <v>5.5765114228292516</v>
      </c>
      <c r="Z52" s="20" t="str">
        <f>IF(Y52&lt;=3,"Ruim",IF(Y52&gt;=7,"Bom","Regular"))</f>
        <v>Regular</v>
      </c>
      <c r="AA52" s="20"/>
    </row>
    <row r="54" spans="1:27" ht="12.75" x14ac:dyDescent="0.2">
      <c r="A54" s="6" t="s">
        <v>3</v>
      </c>
      <c r="B54" s="9">
        <v>42902</v>
      </c>
      <c r="C54" s="43" t="s">
        <v>4</v>
      </c>
      <c r="D54" s="44"/>
      <c r="E54" s="45" t="s">
        <v>5</v>
      </c>
      <c r="F54" s="44"/>
      <c r="G54" s="46" t="s">
        <v>7</v>
      </c>
      <c r="H54" s="44"/>
      <c r="I54" s="7" t="s">
        <v>10</v>
      </c>
      <c r="J54" s="7" t="s">
        <v>11</v>
      </c>
      <c r="K54" s="40" t="s">
        <v>12</v>
      </c>
      <c r="L54" s="41"/>
      <c r="M54" s="8" t="s">
        <v>13</v>
      </c>
      <c r="O54" s="6" t="s">
        <v>3</v>
      </c>
      <c r="P54" s="9">
        <v>42902</v>
      </c>
      <c r="Q54" s="43" t="s">
        <v>4</v>
      </c>
      <c r="R54" s="44"/>
      <c r="S54" s="45" t="s">
        <v>5</v>
      </c>
      <c r="T54" s="44"/>
      <c r="U54" s="46" t="s">
        <v>7</v>
      </c>
      <c r="V54" s="44"/>
      <c r="W54" s="7" t="s">
        <v>10</v>
      </c>
      <c r="X54" s="7" t="s">
        <v>11</v>
      </c>
      <c r="Y54" s="40" t="s">
        <v>12</v>
      </c>
      <c r="Z54" s="41"/>
      <c r="AA54" s="8" t="s">
        <v>13</v>
      </c>
    </row>
    <row r="55" spans="1:27" ht="12.75" x14ac:dyDescent="0.2">
      <c r="A55" s="3" t="s">
        <v>6</v>
      </c>
      <c r="B55" s="3" t="s">
        <v>95</v>
      </c>
      <c r="C55" s="10">
        <v>93</v>
      </c>
      <c r="D55" s="11">
        <f t="shared" ref="D55:D57" si="72">(C55/I55)</f>
        <v>0.67391304347826086</v>
      </c>
      <c r="E55" s="10">
        <v>22</v>
      </c>
      <c r="F55" s="11">
        <f t="shared" ref="F55:F57" si="73">E55/I55</f>
        <v>0.15942028985507245</v>
      </c>
      <c r="G55" s="10">
        <v>23</v>
      </c>
      <c r="H55" s="12">
        <f t="shared" ref="H55:H57" si="74">G55/I55</f>
        <v>0.16666666666666666</v>
      </c>
      <c r="I55" s="13">
        <f t="shared" ref="I55:I57" si="75">SUM(C55+E55+G55)</f>
        <v>138</v>
      </c>
      <c r="J55" s="14">
        <f t="shared" ref="J55:J57" si="76">((C55*10)+(E55*5)+(G55*1))/I55</f>
        <v>7.7028985507246377</v>
      </c>
      <c r="K55" s="15">
        <f>SUM(I55:I57)</f>
        <v>399</v>
      </c>
      <c r="L55" s="16">
        <f>K55/M55</f>
        <v>0.42044257112750261</v>
      </c>
      <c r="M55" s="17">
        <v>949</v>
      </c>
      <c r="O55" s="3" t="s">
        <v>6</v>
      </c>
      <c r="P55" s="3" t="s">
        <v>59</v>
      </c>
      <c r="Q55" s="10">
        <v>107</v>
      </c>
      <c r="R55" s="11">
        <f t="shared" ref="R55:R57" si="77">(Q55/W55)</f>
        <v>0.63313609467455623</v>
      </c>
      <c r="S55" s="10">
        <v>42</v>
      </c>
      <c r="T55" s="11">
        <f t="shared" ref="T55:T57" si="78">S55/W55</f>
        <v>0.24852071005917159</v>
      </c>
      <c r="U55" s="10">
        <v>20</v>
      </c>
      <c r="V55" s="12">
        <f t="shared" ref="V55:V57" si="79">U55/W55</f>
        <v>0.11834319526627218</v>
      </c>
      <c r="W55" s="13">
        <f t="shared" ref="W55:W57" si="80">SUM(Q55+S55+U55)</f>
        <v>169</v>
      </c>
      <c r="X55" s="14">
        <f t="shared" ref="X55:X57" si="81">((Q55*10)+(S55*5)+(U55*1))/W55</f>
        <v>7.6923076923076925</v>
      </c>
      <c r="Y55" s="15">
        <f>SUM(W55:W57)</f>
        <v>660</v>
      </c>
      <c r="Z55" s="16">
        <f>Y55/AA55</f>
        <v>2.7049180327868854</v>
      </c>
      <c r="AA55" s="17">
        <v>244</v>
      </c>
    </row>
    <row r="56" spans="1:27" ht="12.75" x14ac:dyDescent="0.2">
      <c r="A56" s="3" t="s">
        <v>8</v>
      </c>
      <c r="B56" s="3" t="s">
        <v>204</v>
      </c>
      <c r="C56" s="10">
        <v>100</v>
      </c>
      <c r="D56" s="11">
        <f t="shared" si="72"/>
        <v>0.57471264367816088</v>
      </c>
      <c r="E56" s="10">
        <v>63</v>
      </c>
      <c r="F56" s="11">
        <f t="shared" si="73"/>
        <v>0.36206896551724138</v>
      </c>
      <c r="G56" s="10">
        <v>11</v>
      </c>
      <c r="H56" s="12">
        <f t="shared" si="74"/>
        <v>6.3218390804597707E-2</v>
      </c>
      <c r="I56" s="13">
        <f t="shared" si="75"/>
        <v>174</v>
      </c>
      <c r="J56" s="14">
        <f t="shared" si="76"/>
        <v>7.6206896551724137</v>
      </c>
      <c r="K56" s="42" t="s">
        <v>17</v>
      </c>
      <c r="L56" s="41"/>
      <c r="M56" s="41"/>
      <c r="O56" s="3" t="s">
        <v>8</v>
      </c>
      <c r="P56" s="3" t="s">
        <v>97</v>
      </c>
      <c r="Q56" s="10">
        <v>274</v>
      </c>
      <c r="R56" s="11">
        <f t="shared" si="77"/>
        <v>0.66504854368932043</v>
      </c>
      <c r="S56" s="10">
        <v>63</v>
      </c>
      <c r="T56" s="11">
        <f t="shared" si="78"/>
        <v>0.15291262135922329</v>
      </c>
      <c r="U56" s="10">
        <v>75</v>
      </c>
      <c r="V56" s="12">
        <f t="shared" si="79"/>
        <v>0.18203883495145631</v>
      </c>
      <c r="W56" s="13">
        <f t="shared" si="80"/>
        <v>412</v>
      </c>
      <c r="X56" s="14">
        <f t="shared" si="81"/>
        <v>7.5970873786407767</v>
      </c>
      <c r="Y56" s="42" t="s">
        <v>17</v>
      </c>
      <c r="Z56" s="41"/>
      <c r="AA56" s="41"/>
    </row>
    <row r="57" spans="1:27" ht="12.75" x14ac:dyDescent="0.2">
      <c r="A57" s="3" t="s">
        <v>9</v>
      </c>
      <c r="B57" s="3" t="s">
        <v>115</v>
      </c>
      <c r="C57" s="10">
        <v>29</v>
      </c>
      <c r="D57" s="11">
        <f t="shared" si="72"/>
        <v>0.33333333333333331</v>
      </c>
      <c r="E57" s="10">
        <v>8</v>
      </c>
      <c r="F57" s="11">
        <f t="shared" si="73"/>
        <v>9.1954022988505746E-2</v>
      </c>
      <c r="G57" s="10">
        <v>50</v>
      </c>
      <c r="H57" s="12">
        <f t="shared" si="74"/>
        <v>0.57471264367816088</v>
      </c>
      <c r="I57" s="13">
        <f t="shared" si="75"/>
        <v>87</v>
      </c>
      <c r="J57" s="14">
        <f t="shared" si="76"/>
        <v>4.3678160919540234</v>
      </c>
      <c r="K57" s="19">
        <f>(SUM(J55:J57)/3)</f>
        <v>6.5638014326170255</v>
      </c>
      <c r="L57" s="20" t="str">
        <f>IF(K57&lt;=3,"Ruim",IF(K57&gt;=7,"Bom","Regular"))</f>
        <v>Regular</v>
      </c>
      <c r="M57" s="20"/>
      <c r="O57" s="3" t="s">
        <v>9</v>
      </c>
      <c r="P57" s="3" t="s">
        <v>129</v>
      </c>
      <c r="Q57" s="10">
        <v>2</v>
      </c>
      <c r="R57" s="11">
        <f t="shared" si="77"/>
        <v>2.5316455696202531E-2</v>
      </c>
      <c r="S57" s="10">
        <v>12</v>
      </c>
      <c r="T57" s="11">
        <f t="shared" si="78"/>
        <v>0.15189873417721519</v>
      </c>
      <c r="U57" s="10">
        <v>65</v>
      </c>
      <c r="V57" s="12">
        <f t="shared" si="79"/>
        <v>0.82278481012658233</v>
      </c>
      <c r="W57" s="13">
        <f t="shared" si="80"/>
        <v>79</v>
      </c>
      <c r="X57" s="14">
        <f t="shared" si="81"/>
        <v>1.8354430379746836</v>
      </c>
      <c r="Y57" s="19">
        <f>(SUM(X55:X57)/3)</f>
        <v>5.7082793696410512</v>
      </c>
      <c r="Z57" s="20" t="str">
        <f>IF(Y57&lt;=3,"Ruim",IF(Y57&gt;=7,"Bom","Regular"))</f>
        <v>Regular</v>
      </c>
      <c r="AA57" s="20"/>
    </row>
    <row r="58" spans="1:27" ht="12.75" x14ac:dyDescent="0.2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</row>
    <row r="59" spans="1:27" ht="12.75" x14ac:dyDescent="0.2">
      <c r="A59" s="6" t="s">
        <v>3</v>
      </c>
      <c r="B59" s="9">
        <v>42905</v>
      </c>
      <c r="C59" s="43" t="s">
        <v>4</v>
      </c>
      <c r="D59" s="44"/>
      <c r="E59" s="45" t="s">
        <v>5</v>
      </c>
      <c r="F59" s="44"/>
      <c r="G59" s="46" t="s">
        <v>7</v>
      </c>
      <c r="H59" s="44"/>
      <c r="I59" s="7" t="s">
        <v>10</v>
      </c>
      <c r="J59" s="7" t="s">
        <v>11</v>
      </c>
      <c r="K59" s="40" t="s">
        <v>12</v>
      </c>
      <c r="L59" s="41"/>
      <c r="M59" s="8" t="s">
        <v>13</v>
      </c>
      <c r="O59" s="6" t="s">
        <v>3</v>
      </c>
      <c r="P59" s="9">
        <v>42905</v>
      </c>
      <c r="Q59" s="43" t="s">
        <v>4</v>
      </c>
      <c r="R59" s="44"/>
      <c r="S59" s="45" t="s">
        <v>5</v>
      </c>
      <c r="T59" s="44"/>
      <c r="U59" s="46" t="s">
        <v>7</v>
      </c>
      <c r="V59" s="44"/>
      <c r="W59" s="7" t="s">
        <v>10</v>
      </c>
      <c r="X59" s="7" t="s">
        <v>11</v>
      </c>
      <c r="Y59" s="40" t="s">
        <v>12</v>
      </c>
      <c r="Z59" s="41"/>
      <c r="AA59" s="8" t="s">
        <v>13</v>
      </c>
    </row>
    <row r="60" spans="1:27" ht="12.75" x14ac:dyDescent="0.2">
      <c r="A60" s="3" t="s">
        <v>6</v>
      </c>
      <c r="B60" s="3" t="s">
        <v>14</v>
      </c>
      <c r="C60" s="10">
        <v>76</v>
      </c>
      <c r="D60" s="11">
        <v>0.37155963302752293</v>
      </c>
      <c r="E60" s="10">
        <v>73</v>
      </c>
      <c r="F60" s="11">
        <v>0.35321100917431192</v>
      </c>
      <c r="G60" s="10">
        <v>150</v>
      </c>
      <c r="H60" s="12">
        <v>0.27522935779816515</v>
      </c>
      <c r="I60" s="13">
        <v>218</v>
      </c>
      <c r="J60" s="14">
        <v>5.7568807339449544</v>
      </c>
      <c r="K60" s="15">
        <v>534</v>
      </c>
      <c r="L60" s="16">
        <v>0.33147113594040967</v>
      </c>
      <c r="M60" s="17">
        <v>1611</v>
      </c>
      <c r="O60" s="3" t="s">
        <v>6</v>
      </c>
      <c r="P60" s="18" t="s">
        <v>205</v>
      </c>
      <c r="Q60" s="10">
        <v>132</v>
      </c>
      <c r="R60" s="11">
        <f t="shared" ref="R60:R62" si="82">(Q60/W60)</f>
        <v>0.54545454545454541</v>
      </c>
      <c r="S60" s="10">
        <v>84</v>
      </c>
      <c r="T60" s="11">
        <f t="shared" ref="T60:T62" si="83">S60/W60</f>
        <v>0.34710743801652894</v>
      </c>
      <c r="U60" s="10">
        <v>26</v>
      </c>
      <c r="V60" s="12">
        <f t="shared" ref="V60:V62" si="84">U60/W60</f>
        <v>0.10743801652892562</v>
      </c>
      <c r="W60" s="13">
        <f t="shared" ref="W60:W62" si="85">SUM(Q60+S60+U60)</f>
        <v>242</v>
      </c>
      <c r="X60" s="14">
        <f t="shared" ref="X60:X62" si="86">((Q60*10)+(S60*5)+(U60*1))/W60</f>
        <v>7.2975206611570247</v>
      </c>
      <c r="Y60" s="15">
        <f t="shared" ref="Y60:Z60" si="87">SUM(W60:W62)</f>
        <v>640</v>
      </c>
      <c r="Z60" s="14">
        <f t="shared" si="87"/>
        <v>22.523276260200294</v>
      </c>
      <c r="AA60" s="17">
        <v>820</v>
      </c>
    </row>
    <row r="61" spans="1:27" ht="12.75" x14ac:dyDescent="0.2">
      <c r="A61" s="3" t="s">
        <v>8</v>
      </c>
      <c r="B61" s="3" t="s">
        <v>206</v>
      </c>
      <c r="C61" s="10">
        <v>284</v>
      </c>
      <c r="D61" s="11">
        <v>0.28409090909090912</v>
      </c>
      <c r="E61" s="10">
        <v>92</v>
      </c>
      <c r="F61" s="11">
        <v>0.375</v>
      </c>
      <c r="G61" s="10">
        <v>6</v>
      </c>
      <c r="H61" s="12">
        <v>0.34090909090909088</v>
      </c>
      <c r="I61" s="13">
        <v>176</v>
      </c>
      <c r="J61" s="14">
        <v>5.0568181818181817</v>
      </c>
      <c r="K61" s="42" t="s">
        <v>17</v>
      </c>
      <c r="L61" s="41"/>
      <c r="M61" s="41"/>
      <c r="O61" s="3" t="s">
        <v>8</v>
      </c>
      <c r="P61" s="18" t="s">
        <v>68</v>
      </c>
      <c r="Q61" s="10">
        <v>141</v>
      </c>
      <c r="R61" s="11">
        <f t="shared" si="82"/>
        <v>0.55952380952380953</v>
      </c>
      <c r="S61" s="10">
        <v>100</v>
      </c>
      <c r="T61" s="11">
        <f t="shared" si="83"/>
        <v>0.3968253968253968</v>
      </c>
      <c r="U61" s="10">
        <v>11</v>
      </c>
      <c r="V61" s="12">
        <f t="shared" si="84"/>
        <v>4.3650793650793648E-2</v>
      </c>
      <c r="W61" s="13">
        <f t="shared" si="85"/>
        <v>252</v>
      </c>
      <c r="X61" s="14">
        <f t="shared" si="86"/>
        <v>7.6230158730158726</v>
      </c>
      <c r="Y61" s="42" t="s">
        <v>17</v>
      </c>
      <c r="Z61" s="41"/>
      <c r="AA61" s="41"/>
    </row>
    <row r="62" spans="1:27" ht="12.75" x14ac:dyDescent="0.2">
      <c r="A62" s="3" t="s">
        <v>9</v>
      </c>
      <c r="B62" s="3" t="s">
        <v>109</v>
      </c>
      <c r="C62" s="10">
        <v>50</v>
      </c>
      <c r="D62" s="11">
        <v>0.87142857142857144</v>
      </c>
      <c r="E62" s="10">
        <v>14</v>
      </c>
      <c r="F62" s="11">
        <v>0.12857142857142856</v>
      </c>
      <c r="G62" s="10">
        <v>79</v>
      </c>
      <c r="H62" s="12">
        <v>0</v>
      </c>
      <c r="I62" s="13">
        <v>140</v>
      </c>
      <c r="J62" s="14">
        <v>9.3571428571428577</v>
      </c>
      <c r="K62" s="19">
        <v>6.7236139243019979</v>
      </c>
      <c r="L62" s="20" t="s">
        <v>153</v>
      </c>
      <c r="M62" s="20"/>
      <c r="O62" s="3" t="s">
        <v>9</v>
      </c>
      <c r="P62" s="18" t="s">
        <v>131</v>
      </c>
      <c r="Q62" s="10">
        <v>92</v>
      </c>
      <c r="R62" s="11">
        <f t="shared" si="82"/>
        <v>0.63013698630136983</v>
      </c>
      <c r="S62" s="10">
        <v>34</v>
      </c>
      <c r="T62" s="11">
        <f t="shared" si="83"/>
        <v>0.23287671232876711</v>
      </c>
      <c r="U62" s="10">
        <v>20</v>
      </c>
      <c r="V62" s="12">
        <f t="shared" si="84"/>
        <v>0.13698630136986301</v>
      </c>
      <c r="W62" s="13">
        <f t="shared" si="85"/>
        <v>146</v>
      </c>
      <c r="X62" s="14">
        <f t="shared" si="86"/>
        <v>7.602739726027397</v>
      </c>
      <c r="Y62" s="19">
        <f>(SUM(X60:X62)/3)</f>
        <v>7.5077587534000978</v>
      </c>
      <c r="Z62" s="20" t="str">
        <f>IF(Y62&lt;=3,"Ruim",IF(Y62&gt;=7,"Bom","Regular"))</f>
        <v>Bom</v>
      </c>
      <c r="AA62" s="20"/>
    </row>
    <row r="64" spans="1:27" ht="12.75" x14ac:dyDescent="0.2">
      <c r="A64" s="6" t="s">
        <v>3</v>
      </c>
      <c r="B64" s="9">
        <v>42906</v>
      </c>
      <c r="C64" s="43" t="s">
        <v>4</v>
      </c>
      <c r="D64" s="44"/>
      <c r="E64" s="45" t="s">
        <v>5</v>
      </c>
      <c r="F64" s="44"/>
      <c r="G64" s="46" t="s">
        <v>7</v>
      </c>
      <c r="H64" s="44"/>
      <c r="I64" s="7" t="s">
        <v>10</v>
      </c>
      <c r="J64" s="7" t="s">
        <v>11</v>
      </c>
      <c r="K64" s="40" t="s">
        <v>12</v>
      </c>
      <c r="L64" s="41"/>
      <c r="M64" s="8" t="s">
        <v>13</v>
      </c>
      <c r="O64" s="6" t="s">
        <v>3</v>
      </c>
      <c r="P64" s="9">
        <v>42906</v>
      </c>
      <c r="Q64" s="43" t="s">
        <v>4</v>
      </c>
      <c r="R64" s="44"/>
      <c r="S64" s="45" t="s">
        <v>5</v>
      </c>
      <c r="T64" s="44"/>
      <c r="U64" s="46" t="s">
        <v>7</v>
      </c>
      <c r="V64" s="44"/>
      <c r="W64" s="7" t="s">
        <v>10</v>
      </c>
      <c r="X64" s="7" t="s">
        <v>11</v>
      </c>
      <c r="Y64" s="40" t="s">
        <v>12</v>
      </c>
      <c r="Z64" s="41"/>
      <c r="AA64" s="8" t="s">
        <v>13</v>
      </c>
    </row>
    <row r="65" spans="1:27" ht="12.75" x14ac:dyDescent="0.2">
      <c r="A65" s="3" t="s">
        <v>6</v>
      </c>
      <c r="B65" s="3" t="s">
        <v>15</v>
      </c>
      <c r="C65" s="10">
        <v>119</v>
      </c>
      <c r="D65" s="11">
        <v>0.49142857142857144</v>
      </c>
      <c r="E65" s="10">
        <v>74</v>
      </c>
      <c r="F65" s="11">
        <v>0.36</v>
      </c>
      <c r="G65" s="10">
        <v>28</v>
      </c>
      <c r="H65" s="12">
        <v>0.14857142857142858</v>
      </c>
      <c r="I65" s="13">
        <v>175</v>
      </c>
      <c r="J65" s="14">
        <v>6.862857142857143</v>
      </c>
      <c r="K65" s="15">
        <v>549</v>
      </c>
      <c r="L65" s="16">
        <v>0.34078212290502791</v>
      </c>
      <c r="M65" s="17">
        <v>1611</v>
      </c>
      <c r="O65" s="3" t="s">
        <v>6</v>
      </c>
      <c r="P65" s="18" t="s">
        <v>21</v>
      </c>
      <c r="Q65" s="10">
        <v>131</v>
      </c>
      <c r="R65" s="11">
        <f t="shared" ref="R65:R67" si="88">(Q65/W65)</f>
        <v>0.41853035143769968</v>
      </c>
      <c r="S65" s="10">
        <v>62</v>
      </c>
      <c r="T65" s="11">
        <f t="shared" ref="T65:T67" si="89">S65/W65</f>
        <v>0.19808306709265175</v>
      </c>
      <c r="U65" s="10">
        <v>120</v>
      </c>
      <c r="V65" s="12">
        <f t="shared" ref="V65:V67" si="90">U65/W65</f>
        <v>0.38338658146964855</v>
      </c>
      <c r="W65" s="13">
        <f t="shared" ref="W65:W67" si="91">SUM(Q65+S65+U65)</f>
        <v>313</v>
      </c>
      <c r="X65" s="14">
        <f t="shared" ref="X65:X67" si="92">((Q65*10)+(S65*5)+(U65*1))/W65</f>
        <v>5.559105431309904</v>
      </c>
      <c r="Y65" s="15">
        <f t="shared" ref="Y65:Z65" si="93">SUM(W65:W67)</f>
        <v>809</v>
      </c>
      <c r="Z65" s="14">
        <f t="shared" si="93"/>
        <v>17.703303955790119</v>
      </c>
      <c r="AA65" s="17">
        <v>820</v>
      </c>
    </row>
    <row r="66" spans="1:27" ht="12.75" x14ac:dyDescent="0.2">
      <c r="A66" s="3" t="s">
        <v>8</v>
      </c>
      <c r="B66" s="3" t="s">
        <v>24</v>
      </c>
      <c r="C66" s="10">
        <v>101</v>
      </c>
      <c r="D66" s="11">
        <v>0.45600000000000002</v>
      </c>
      <c r="E66" s="10">
        <v>69</v>
      </c>
      <c r="F66" s="11">
        <v>0.36799999999999999</v>
      </c>
      <c r="G66" s="10">
        <v>41</v>
      </c>
      <c r="H66" s="12">
        <v>0.17599999999999999</v>
      </c>
      <c r="I66" s="13">
        <v>250</v>
      </c>
      <c r="J66" s="14">
        <v>6.5759999999999996</v>
      </c>
      <c r="K66" s="42" t="s">
        <v>17</v>
      </c>
      <c r="L66" s="41"/>
      <c r="M66" s="41"/>
      <c r="O66" s="3" t="s">
        <v>8</v>
      </c>
      <c r="P66" s="18" t="s">
        <v>137</v>
      </c>
      <c r="Q66" s="10">
        <v>235</v>
      </c>
      <c r="R66" s="11">
        <f t="shared" si="88"/>
        <v>0.55164319248826288</v>
      </c>
      <c r="S66" s="10">
        <v>118</v>
      </c>
      <c r="T66" s="11">
        <f t="shared" si="89"/>
        <v>0.27699530516431925</v>
      </c>
      <c r="U66" s="10">
        <v>73</v>
      </c>
      <c r="V66" s="12">
        <f t="shared" si="90"/>
        <v>0.17136150234741784</v>
      </c>
      <c r="W66" s="13">
        <f t="shared" si="91"/>
        <v>426</v>
      </c>
      <c r="X66" s="14">
        <f t="shared" si="92"/>
        <v>7.072769953051643</v>
      </c>
      <c r="Y66" s="42" t="s">
        <v>17</v>
      </c>
      <c r="Z66" s="41"/>
      <c r="AA66" s="41"/>
    </row>
    <row r="67" spans="1:27" ht="12.75" x14ac:dyDescent="0.2">
      <c r="A67" s="3" t="s">
        <v>9</v>
      </c>
      <c r="B67" s="3" t="s">
        <v>25</v>
      </c>
      <c r="C67" s="10">
        <v>72</v>
      </c>
      <c r="D67" s="11">
        <v>0.56451612903225812</v>
      </c>
      <c r="E67" s="10">
        <v>34</v>
      </c>
      <c r="F67" s="11">
        <v>0.16129032258064516</v>
      </c>
      <c r="G67" s="10">
        <v>7</v>
      </c>
      <c r="H67" s="12">
        <v>0.27419354838709675</v>
      </c>
      <c r="I67" s="13">
        <v>124</v>
      </c>
      <c r="J67" s="14">
        <v>6.725806451612903</v>
      </c>
      <c r="K67" s="19">
        <v>6.7215545314900149</v>
      </c>
      <c r="L67" s="20" t="s">
        <v>153</v>
      </c>
      <c r="M67" s="20"/>
      <c r="O67" s="3" t="s">
        <v>9</v>
      </c>
      <c r="P67" s="18" t="s">
        <v>27</v>
      </c>
      <c r="Q67" s="10">
        <v>25</v>
      </c>
      <c r="R67" s="11">
        <f t="shared" si="88"/>
        <v>0.35714285714285715</v>
      </c>
      <c r="S67" s="10">
        <v>15</v>
      </c>
      <c r="T67" s="11">
        <f t="shared" si="89"/>
        <v>0.21428571428571427</v>
      </c>
      <c r="U67" s="10">
        <v>30</v>
      </c>
      <c r="V67" s="12">
        <f t="shared" si="90"/>
        <v>0.42857142857142855</v>
      </c>
      <c r="W67" s="13">
        <f t="shared" si="91"/>
        <v>70</v>
      </c>
      <c r="X67" s="14">
        <f t="shared" si="92"/>
        <v>5.0714285714285712</v>
      </c>
      <c r="Y67" s="19">
        <f>(SUM(X65:X67)/3)</f>
        <v>5.9011013185967061</v>
      </c>
      <c r="Z67" s="20" t="str">
        <f>IF(Y67&lt;=3,"Ruim",IF(Y67&gt;=7,"Bom","Regular"))</f>
        <v>Regular</v>
      </c>
      <c r="AA67" s="20"/>
    </row>
    <row r="69" spans="1:27" ht="12.75" x14ac:dyDescent="0.2">
      <c r="A69" s="6" t="s">
        <v>3</v>
      </c>
      <c r="B69" s="9">
        <v>42907</v>
      </c>
      <c r="C69" s="43" t="s">
        <v>4</v>
      </c>
      <c r="D69" s="44"/>
      <c r="E69" s="45" t="s">
        <v>5</v>
      </c>
      <c r="F69" s="44"/>
      <c r="G69" s="46" t="s">
        <v>7</v>
      </c>
      <c r="H69" s="44"/>
      <c r="I69" s="7" t="s">
        <v>10</v>
      </c>
      <c r="J69" s="7" t="s">
        <v>11</v>
      </c>
      <c r="K69" s="40" t="s">
        <v>12</v>
      </c>
      <c r="L69" s="41"/>
      <c r="M69" s="8" t="s">
        <v>13</v>
      </c>
      <c r="O69" s="6" t="s">
        <v>3</v>
      </c>
      <c r="P69" s="9">
        <v>42907</v>
      </c>
      <c r="Q69" s="43" t="s">
        <v>4</v>
      </c>
      <c r="R69" s="44"/>
      <c r="S69" s="45" t="s">
        <v>5</v>
      </c>
      <c r="T69" s="44"/>
      <c r="U69" s="46" t="s">
        <v>7</v>
      </c>
      <c r="V69" s="44"/>
      <c r="W69" s="7" t="s">
        <v>10</v>
      </c>
      <c r="X69" s="7" t="s">
        <v>11</v>
      </c>
      <c r="Y69" s="40" t="s">
        <v>12</v>
      </c>
      <c r="Z69" s="41"/>
      <c r="AA69" s="8" t="s">
        <v>13</v>
      </c>
    </row>
    <row r="70" spans="1:27" ht="12.75" x14ac:dyDescent="0.2">
      <c r="A70" s="3" t="s">
        <v>6</v>
      </c>
      <c r="B70" s="3" t="s">
        <v>29</v>
      </c>
      <c r="C70" s="10">
        <v>205</v>
      </c>
      <c r="D70" s="11">
        <v>0.44585987261146498</v>
      </c>
      <c r="E70" s="10">
        <v>69</v>
      </c>
      <c r="F70" s="11">
        <v>0.22929936305732485</v>
      </c>
      <c r="G70" s="10">
        <v>29</v>
      </c>
      <c r="H70" s="12">
        <v>0.32484076433121017</v>
      </c>
      <c r="I70" s="13">
        <v>314</v>
      </c>
      <c r="J70" s="14">
        <v>5.9299363057324843</v>
      </c>
      <c r="K70" s="15">
        <v>562</v>
      </c>
      <c r="L70" s="16">
        <v>0.35592146928435719</v>
      </c>
      <c r="M70" s="17">
        <v>1579</v>
      </c>
      <c r="O70" s="3" t="s">
        <v>6</v>
      </c>
      <c r="P70" s="3" t="s">
        <v>207</v>
      </c>
      <c r="Q70" s="10">
        <v>75</v>
      </c>
      <c r="R70" s="11">
        <f t="shared" ref="R70:R72" si="94">(Q70/W70)</f>
        <v>0.59523809523809523</v>
      </c>
      <c r="S70" s="10">
        <v>43</v>
      </c>
      <c r="T70" s="11">
        <f t="shared" ref="T70:T72" si="95">S70/W70</f>
        <v>0.34126984126984128</v>
      </c>
      <c r="U70" s="10">
        <v>8</v>
      </c>
      <c r="V70" s="12">
        <f t="shared" ref="V70:V72" si="96">U70/W70</f>
        <v>6.3492063492063489E-2</v>
      </c>
      <c r="W70" s="13">
        <f t="shared" ref="W70:W72" si="97">SUM(Q70+S70+U70)</f>
        <v>126</v>
      </c>
      <c r="X70" s="14">
        <f t="shared" ref="X70:X72" si="98">((Q70*10)+(S70*5)+(U70*1))/W70</f>
        <v>7.7222222222222223</v>
      </c>
      <c r="Y70" s="15">
        <f t="shared" ref="Y70:Z70" si="99">SUM(W70:W72)</f>
        <v>667</v>
      </c>
      <c r="Z70" s="14">
        <f t="shared" si="99"/>
        <v>20.362395830480935</v>
      </c>
      <c r="AA70" s="17">
        <v>822</v>
      </c>
    </row>
    <row r="71" spans="1:27" ht="12.75" x14ac:dyDescent="0.2">
      <c r="A71" s="3" t="s">
        <v>8</v>
      </c>
      <c r="B71" s="3" t="s">
        <v>168</v>
      </c>
      <c r="C71" s="10">
        <v>43</v>
      </c>
      <c r="D71" s="11">
        <v>0.33884297520661155</v>
      </c>
      <c r="E71" s="10">
        <v>68</v>
      </c>
      <c r="F71" s="11">
        <v>0.34710743801652894</v>
      </c>
      <c r="G71" s="10">
        <v>40</v>
      </c>
      <c r="H71" s="12">
        <v>0.31404958677685951</v>
      </c>
      <c r="I71" s="13">
        <v>121</v>
      </c>
      <c r="J71" s="14">
        <v>5.4380165289256199</v>
      </c>
      <c r="K71" s="42" t="s">
        <v>17</v>
      </c>
      <c r="L71" s="41"/>
      <c r="M71" s="41"/>
      <c r="O71" s="3" t="s">
        <v>8</v>
      </c>
      <c r="P71" s="3" t="s">
        <v>187</v>
      </c>
      <c r="Q71" s="10">
        <v>115</v>
      </c>
      <c r="R71" s="11">
        <f t="shared" si="94"/>
        <v>0.40780141843971629</v>
      </c>
      <c r="S71" s="10">
        <v>125</v>
      </c>
      <c r="T71" s="11">
        <f t="shared" si="95"/>
        <v>0.4432624113475177</v>
      </c>
      <c r="U71" s="10">
        <v>42</v>
      </c>
      <c r="V71" s="12">
        <f t="shared" si="96"/>
        <v>0.14893617021276595</v>
      </c>
      <c r="W71" s="13">
        <f t="shared" si="97"/>
        <v>282</v>
      </c>
      <c r="X71" s="14">
        <f t="shared" si="98"/>
        <v>6.4432624113475176</v>
      </c>
      <c r="Y71" s="42" t="s">
        <v>17</v>
      </c>
      <c r="Z71" s="41"/>
      <c r="AA71" s="41"/>
    </row>
    <row r="72" spans="1:27" ht="12.75" x14ac:dyDescent="0.2">
      <c r="A72" s="3" t="s">
        <v>9</v>
      </c>
      <c r="B72" s="3" t="s">
        <v>18</v>
      </c>
      <c r="C72" s="10">
        <v>58</v>
      </c>
      <c r="D72" s="11">
        <v>0.23622047244094488</v>
      </c>
      <c r="E72" s="10">
        <v>28</v>
      </c>
      <c r="F72" s="11">
        <v>0.22047244094488189</v>
      </c>
      <c r="G72" s="10">
        <v>69</v>
      </c>
      <c r="H72" s="12">
        <v>0.54330708661417326</v>
      </c>
      <c r="I72" s="13">
        <v>127</v>
      </c>
      <c r="J72" s="14">
        <v>4.0078740157480315</v>
      </c>
      <c r="K72" s="19">
        <v>5.1252756168020452</v>
      </c>
      <c r="L72" s="20" t="s">
        <v>153</v>
      </c>
      <c r="M72" s="20"/>
      <c r="O72" s="3" t="s">
        <v>9</v>
      </c>
      <c r="P72" s="3" t="s">
        <v>208</v>
      </c>
      <c r="Q72" s="10">
        <v>138</v>
      </c>
      <c r="R72" s="11">
        <f t="shared" si="94"/>
        <v>0.53281853281853286</v>
      </c>
      <c r="S72" s="10">
        <v>26</v>
      </c>
      <c r="T72" s="11">
        <f t="shared" si="95"/>
        <v>0.10038610038610038</v>
      </c>
      <c r="U72" s="10">
        <v>95</v>
      </c>
      <c r="V72" s="12">
        <f t="shared" si="96"/>
        <v>0.36679536679536678</v>
      </c>
      <c r="W72" s="13">
        <f t="shared" si="97"/>
        <v>259</v>
      </c>
      <c r="X72" s="14">
        <f t="shared" si="98"/>
        <v>6.1969111969111967</v>
      </c>
      <c r="Y72" s="19">
        <f>(SUM(X70:X72)/3)</f>
        <v>6.7874652768269783</v>
      </c>
      <c r="Z72" s="20" t="str">
        <f>IF(Y72&lt;=3,"Ruim",IF(Y72&gt;=7,"Bom","Regular"))</f>
        <v>Regular</v>
      </c>
      <c r="AA72" s="20"/>
    </row>
    <row r="74" spans="1:27" ht="12.75" x14ac:dyDescent="0.2">
      <c r="A74" s="6" t="s">
        <v>3</v>
      </c>
      <c r="B74" s="9">
        <v>42908</v>
      </c>
      <c r="C74" s="43" t="s">
        <v>4</v>
      </c>
      <c r="D74" s="44"/>
      <c r="E74" s="45" t="s">
        <v>5</v>
      </c>
      <c r="F74" s="44"/>
      <c r="G74" s="46" t="s">
        <v>7</v>
      </c>
      <c r="H74" s="44"/>
      <c r="I74" s="7" t="s">
        <v>10</v>
      </c>
      <c r="J74" s="7" t="s">
        <v>11</v>
      </c>
      <c r="K74" s="40" t="s">
        <v>12</v>
      </c>
      <c r="L74" s="41"/>
      <c r="M74" s="8" t="s">
        <v>13</v>
      </c>
      <c r="O74" s="6" t="s">
        <v>3</v>
      </c>
      <c r="P74" s="9">
        <v>42908</v>
      </c>
      <c r="Q74" s="43" t="s">
        <v>4</v>
      </c>
      <c r="R74" s="44"/>
      <c r="S74" s="45" t="s">
        <v>5</v>
      </c>
      <c r="T74" s="44"/>
      <c r="U74" s="46" t="s">
        <v>7</v>
      </c>
      <c r="V74" s="44"/>
      <c r="W74" s="7" t="s">
        <v>10</v>
      </c>
      <c r="X74" s="7" t="s">
        <v>11</v>
      </c>
      <c r="Y74" s="40" t="s">
        <v>12</v>
      </c>
      <c r="Z74" s="41"/>
      <c r="AA74" s="8" t="s">
        <v>13</v>
      </c>
    </row>
    <row r="75" spans="1:27" ht="12.75" x14ac:dyDescent="0.2">
      <c r="A75" s="3" t="s">
        <v>6</v>
      </c>
      <c r="B75" s="3" t="s">
        <v>209</v>
      </c>
      <c r="C75" s="10">
        <v>160</v>
      </c>
      <c r="D75" s="11">
        <v>0.46907216494845361</v>
      </c>
      <c r="E75" s="10">
        <v>91</v>
      </c>
      <c r="F75" s="11">
        <v>0.31443298969072164</v>
      </c>
      <c r="G75" s="10">
        <v>34</v>
      </c>
      <c r="H75" s="12">
        <v>0.21649484536082475</v>
      </c>
      <c r="I75" s="13">
        <v>194</v>
      </c>
      <c r="J75" s="14">
        <v>6.4793814432989691</v>
      </c>
      <c r="K75" s="15">
        <v>700</v>
      </c>
      <c r="L75" s="16">
        <v>0.63233965672990067</v>
      </c>
      <c r="M75" s="17">
        <v>1107</v>
      </c>
      <c r="O75" s="3" t="s">
        <v>6</v>
      </c>
      <c r="P75" s="3" t="s">
        <v>138</v>
      </c>
      <c r="Q75" s="10">
        <v>174</v>
      </c>
      <c r="R75" s="11">
        <f t="shared" ref="R75:R77" si="100">(Q75/W75)</f>
        <v>0.66159695817490494</v>
      </c>
      <c r="S75" s="10">
        <v>76</v>
      </c>
      <c r="T75" s="11">
        <v>0.26</v>
      </c>
      <c r="U75" s="10">
        <v>13</v>
      </c>
      <c r="V75" s="12">
        <f t="shared" ref="V75:V77" si="101">U75/W75</f>
        <v>4.9429657794676805E-2</v>
      </c>
      <c r="W75" s="13">
        <f t="shared" ref="W75:W77" si="102">SUM(Q75+S75+U75)</f>
        <v>263</v>
      </c>
      <c r="X75" s="14">
        <f t="shared" ref="X75:X77" si="103">((Q75*10)+(S75*5)+(U75*1))/W75</f>
        <v>8.1102661596958168</v>
      </c>
      <c r="Y75" s="15">
        <f t="shared" ref="Y75:Z75" si="104">SUM(W75:W77)</f>
        <v>892</v>
      </c>
      <c r="Z75" s="14">
        <f t="shared" si="104"/>
        <v>17.594400829215015</v>
      </c>
      <c r="AA75" s="17">
        <v>607</v>
      </c>
    </row>
    <row r="76" spans="1:27" ht="12.75" x14ac:dyDescent="0.2">
      <c r="A76" s="3" t="s">
        <v>8</v>
      </c>
      <c r="B76" s="3" t="s">
        <v>173</v>
      </c>
      <c r="C76" s="10">
        <v>149</v>
      </c>
      <c r="D76" s="11">
        <v>0.30618892508143325</v>
      </c>
      <c r="E76" s="10">
        <v>88</v>
      </c>
      <c r="F76" s="11">
        <v>0.31596091205211724</v>
      </c>
      <c r="G76" s="10">
        <v>70</v>
      </c>
      <c r="H76" s="12">
        <v>0.37785016286644951</v>
      </c>
      <c r="I76" s="13">
        <v>307</v>
      </c>
      <c r="J76" s="14">
        <v>5.0195439739413681</v>
      </c>
      <c r="K76" s="42" t="s">
        <v>17</v>
      </c>
      <c r="L76" s="41"/>
      <c r="M76" s="41"/>
      <c r="O76" s="3" t="s">
        <v>8</v>
      </c>
      <c r="P76" s="3" t="s">
        <v>168</v>
      </c>
      <c r="Q76" s="10">
        <v>87</v>
      </c>
      <c r="R76" s="11">
        <f t="shared" si="100"/>
        <v>0.20963855421686747</v>
      </c>
      <c r="S76" s="10">
        <v>189</v>
      </c>
      <c r="T76" s="11">
        <f t="shared" ref="T76:T77" si="105">S76/W76</f>
        <v>0.45542168674698796</v>
      </c>
      <c r="U76" s="10">
        <v>139</v>
      </c>
      <c r="V76" s="12">
        <f t="shared" si="101"/>
        <v>0.33493975903614459</v>
      </c>
      <c r="W76" s="13">
        <f t="shared" si="102"/>
        <v>415</v>
      </c>
      <c r="X76" s="14">
        <f t="shared" si="103"/>
        <v>4.7084337349397591</v>
      </c>
      <c r="Y76" s="42" t="s">
        <v>17</v>
      </c>
      <c r="Z76" s="41"/>
      <c r="AA76" s="41"/>
    </row>
    <row r="77" spans="1:27" ht="12.75" x14ac:dyDescent="0.2">
      <c r="A77" s="3" t="s">
        <v>9</v>
      </c>
      <c r="B77" s="3" t="s">
        <v>181</v>
      </c>
      <c r="C77" s="10">
        <v>61</v>
      </c>
      <c r="D77" s="11">
        <v>0.7839195979899497</v>
      </c>
      <c r="E77" s="10">
        <v>10</v>
      </c>
      <c r="F77" s="11">
        <v>5.0251256281407038E-2</v>
      </c>
      <c r="G77" s="10">
        <v>39</v>
      </c>
      <c r="H77" s="12">
        <v>0.16582914572864321</v>
      </c>
      <c r="I77" s="13">
        <v>199</v>
      </c>
      <c r="J77" s="14">
        <v>8.2562814070351767</v>
      </c>
      <c r="K77" s="19">
        <v>6.5850689414251704</v>
      </c>
      <c r="L77" s="20" t="s">
        <v>153</v>
      </c>
      <c r="M77" s="20"/>
      <c r="O77" s="3" t="s">
        <v>9</v>
      </c>
      <c r="P77" s="3" t="s">
        <v>19</v>
      </c>
      <c r="Q77" s="10">
        <v>60</v>
      </c>
      <c r="R77" s="11">
        <f t="shared" si="100"/>
        <v>0.28037383177570091</v>
      </c>
      <c r="S77" s="10">
        <v>67</v>
      </c>
      <c r="T77" s="11">
        <f t="shared" si="105"/>
        <v>0.31308411214953269</v>
      </c>
      <c r="U77" s="10">
        <v>87</v>
      </c>
      <c r="V77" s="12">
        <f t="shared" si="101"/>
        <v>0.40654205607476634</v>
      </c>
      <c r="W77" s="13">
        <f t="shared" si="102"/>
        <v>214</v>
      </c>
      <c r="X77" s="14">
        <f t="shared" si="103"/>
        <v>4.7757009345794392</v>
      </c>
      <c r="Y77" s="19">
        <f>(SUM(X75:X77)/3)</f>
        <v>5.8648002764050053</v>
      </c>
      <c r="Z77" s="20" t="str">
        <f>IF(Y77&lt;=3,"Ruim",IF(Y77&gt;=7,"Bom","Regular"))</f>
        <v>Regular</v>
      </c>
      <c r="AA77" s="20"/>
    </row>
    <row r="79" spans="1:27" ht="12.75" x14ac:dyDescent="0.2">
      <c r="A79" s="6" t="s">
        <v>3</v>
      </c>
      <c r="B79" s="9">
        <v>42909</v>
      </c>
      <c r="C79" s="43" t="s">
        <v>4</v>
      </c>
      <c r="D79" s="44"/>
      <c r="E79" s="45" t="s">
        <v>5</v>
      </c>
      <c r="F79" s="44"/>
      <c r="G79" s="46" t="s">
        <v>7</v>
      </c>
      <c r="H79" s="44"/>
      <c r="I79" s="7" t="s">
        <v>10</v>
      </c>
      <c r="J79" s="7" t="s">
        <v>11</v>
      </c>
      <c r="K79" s="40" t="s">
        <v>12</v>
      </c>
      <c r="L79" s="41"/>
      <c r="M79" s="8" t="s">
        <v>13</v>
      </c>
      <c r="O79" s="6" t="s">
        <v>3</v>
      </c>
      <c r="P79" s="9">
        <v>42909</v>
      </c>
      <c r="Q79" s="43" t="s">
        <v>4</v>
      </c>
      <c r="R79" s="44"/>
      <c r="S79" s="45" t="s">
        <v>5</v>
      </c>
      <c r="T79" s="44"/>
      <c r="U79" s="46" t="s">
        <v>7</v>
      </c>
      <c r="V79" s="44"/>
      <c r="W79" s="7" t="s">
        <v>10</v>
      </c>
      <c r="X79" s="7" t="s">
        <v>11</v>
      </c>
      <c r="Y79" s="40" t="s">
        <v>12</v>
      </c>
      <c r="Z79" s="41"/>
      <c r="AA79" s="8" t="s">
        <v>13</v>
      </c>
    </row>
    <row r="80" spans="1:27" ht="12.75" x14ac:dyDescent="0.2">
      <c r="A80" s="3" t="s">
        <v>6</v>
      </c>
      <c r="B80" s="3" t="s">
        <v>215</v>
      </c>
      <c r="C80" s="10">
        <v>188</v>
      </c>
      <c r="D80" s="11">
        <v>0.4325581395348837</v>
      </c>
      <c r="E80" s="10">
        <v>81</v>
      </c>
      <c r="F80" s="11">
        <v>0.2</v>
      </c>
      <c r="G80" s="10">
        <v>76</v>
      </c>
      <c r="H80" s="12">
        <v>0.36744186046511629</v>
      </c>
      <c r="I80" s="13">
        <v>215</v>
      </c>
      <c r="J80" s="14">
        <v>5.6930232558139533</v>
      </c>
      <c r="K80" s="15">
        <v>551</v>
      </c>
      <c r="L80" s="16">
        <v>0.3845080251221214</v>
      </c>
      <c r="M80" s="17">
        <v>1433</v>
      </c>
      <c r="O80" s="3" t="s">
        <v>6</v>
      </c>
      <c r="P80" s="3" t="s">
        <v>212</v>
      </c>
      <c r="Q80" s="10">
        <v>321</v>
      </c>
      <c r="R80" s="11">
        <f t="shared" ref="R80:R82" si="106">(Q80/W80)</f>
        <v>0.82307692307692304</v>
      </c>
      <c r="S80" s="10">
        <v>35</v>
      </c>
      <c r="T80" s="11">
        <f t="shared" ref="T80:T82" si="107">S80/W80</f>
        <v>8.9743589743589744E-2</v>
      </c>
      <c r="U80" s="10">
        <v>34</v>
      </c>
      <c r="V80" s="12">
        <f t="shared" ref="V80:V82" si="108">U80/W80</f>
        <v>8.7179487179487175E-2</v>
      </c>
      <c r="W80" s="13">
        <f t="shared" ref="W80:W82" si="109">SUM(Q80+S80+U80)</f>
        <v>390</v>
      </c>
      <c r="X80" s="14">
        <f t="shared" ref="X80:X82" si="110">((Q80*10)+(S80*5)+(U80*1))/W80</f>
        <v>8.7666666666666675</v>
      </c>
      <c r="Y80" s="15">
        <f t="shared" ref="Y80:Z80" si="111">SUM(W80:W82)</f>
        <v>771</v>
      </c>
      <c r="Z80" s="14">
        <f t="shared" si="111"/>
        <v>15.84469470619781</v>
      </c>
      <c r="AA80" s="17"/>
    </row>
    <row r="81" spans="1:27" ht="12.75" x14ac:dyDescent="0.2">
      <c r="A81" s="3" t="s">
        <v>8</v>
      </c>
      <c r="B81" s="3" t="s">
        <v>108</v>
      </c>
      <c r="C81" s="10">
        <v>138</v>
      </c>
      <c r="D81" s="11">
        <v>0.57692307692307687</v>
      </c>
      <c r="E81" s="10">
        <v>65</v>
      </c>
      <c r="F81" s="11">
        <v>0.18269230769230768</v>
      </c>
      <c r="G81" s="10">
        <v>82</v>
      </c>
      <c r="H81" s="12">
        <v>0.24038461538461539</v>
      </c>
      <c r="I81" s="13">
        <v>208</v>
      </c>
      <c r="J81" s="14">
        <v>6.9230769230769234</v>
      </c>
      <c r="K81" s="42" t="s">
        <v>17</v>
      </c>
      <c r="L81" s="41"/>
      <c r="M81" s="41"/>
      <c r="O81" s="3" t="s">
        <v>8</v>
      </c>
      <c r="P81" s="3" t="s">
        <v>214</v>
      </c>
      <c r="Q81" s="10">
        <v>68</v>
      </c>
      <c r="R81" s="11">
        <f t="shared" si="106"/>
        <v>0.29694323144104806</v>
      </c>
      <c r="S81" s="10">
        <v>88</v>
      </c>
      <c r="T81" s="11">
        <f t="shared" si="107"/>
        <v>0.38427947598253276</v>
      </c>
      <c r="U81" s="10">
        <v>73</v>
      </c>
      <c r="V81" s="12">
        <f t="shared" si="108"/>
        <v>0.31877729257641924</v>
      </c>
      <c r="W81" s="13">
        <f t="shared" si="109"/>
        <v>229</v>
      </c>
      <c r="X81" s="14">
        <f t="shared" si="110"/>
        <v>5.2096069868995629</v>
      </c>
      <c r="Y81" s="42" t="s">
        <v>17</v>
      </c>
      <c r="Z81" s="41"/>
      <c r="AA81" s="41"/>
    </row>
    <row r="82" spans="1:27" ht="12.75" x14ac:dyDescent="0.2">
      <c r="A82" s="25" t="s">
        <v>9</v>
      </c>
      <c r="B82" s="25" t="s">
        <v>174</v>
      </c>
      <c r="C82" s="26">
        <v>13</v>
      </c>
      <c r="D82" s="27">
        <v>0.28125</v>
      </c>
      <c r="E82" s="26">
        <v>14</v>
      </c>
      <c r="F82" s="27">
        <v>0.1328125</v>
      </c>
      <c r="G82" s="26">
        <v>113</v>
      </c>
      <c r="H82" s="28">
        <v>0.5859375</v>
      </c>
      <c r="I82" s="29">
        <v>128</v>
      </c>
      <c r="J82" s="30">
        <v>4.0625</v>
      </c>
      <c r="K82" s="30">
        <v>5.5595333929636253</v>
      </c>
      <c r="L82" s="31" t="s">
        <v>153</v>
      </c>
      <c r="M82" s="31"/>
      <c r="N82" s="31"/>
      <c r="O82" s="25" t="s">
        <v>9</v>
      </c>
      <c r="P82" s="25" t="s">
        <v>70</v>
      </c>
      <c r="Q82" s="26">
        <v>4</v>
      </c>
      <c r="R82" s="27">
        <f t="shared" si="106"/>
        <v>2.6315789473684209E-2</v>
      </c>
      <c r="S82" s="26">
        <v>24</v>
      </c>
      <c r="T82" s="27">
        <f t="shared" si="107"/>
        <v>0.15789473684210525</v>
      </c>
      <c r="U82" s="26">
        <v>124</v>
      </c>
      <c r="V82" s="28">
        <f t="shared" si="108"/>
        <v>0.81578947368421051</v>
      </c>
      <c r="W82" s="29">
        <f t="shared" si="109"/>
        <v>152</v>
      </c>
      <c r="X82" s="30">
        <f t="shared" si="110"/>
        <v>1.868421052631579</v>
      </c>
      <c r="Y82" s="30">
        <f>(SUM(X80:X82)/3)</f>
        <v>5.281564902065937</v>
      </c>
      <c r="Z82" s="31" t="str">
        <f>IF(Y82&lt;=3,"Ruim",IF(Y82&gt;=7,"Bom","Regular"))</f>
        <v>Regular</v>
      </c>
      <c r="AA82" s="31"/>
    </row>
    <row r="83" spans="1:27" ht="12.75" x14ac:dyDescent="0.2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</row>
    <row r="84" spans="1:27" ht="12.75" x14ac:dyDescent="0.2">
      <c r="A84" s="6" t="s">
        <v>3</v>
      </c>
      <c r="B84" s="9">
        <v>42912</v>
      </c>
      <c r="C84" s="43" t="s">
        <v>4</v>
      </c>
      <c r="D84" s="44"/>
      <c r="E84" s="45" t="s">
        <v>5</v>
      </c>
      <c r="F84" s="44"/>
      <c r="G84" s="46" t="s">
        <v>7</v>
      </c>
      <c r="H84" s="44"/>
      <c r="I84" s="7" t="s">
        <v>10</v>
      </c>
      <c r="J84" s="7" t="s">
        <v>11</v>
      </c>
      <c r="K84" s="40" t="s">
        <v>12</v>
      </c>
      <c r="L84" s="41"/>
      <c r="M84" s="8" t="s">
        <v>13</v>
      </c>
      <c r="O84" s="6" t="s">
        <v>3</v>
      </c>
      <c r="P84" s="9">
        <v>42912</v>
      </c>
      <c r="Q84" s="43" t="s">
        <v>4</v>
      </c>
      <c r="R84" s="44"/>
      <c r="S84" s="45" t="s">
        <v>5</v>
      </c>
      <c r="T84" s="44"/>
      <c r="U84" s="46" t="s">
        <v>7</v>
      </c>
      <c r="V84" s="44"/>
      <c r="W84" s="7" t="s">
        <v>10</v>
      </c>
      <c r="X84" s="7" t="s">
        <v>11</v>
      </c>
      <c r="Y84" s="40" t="s">
        <v>12</v>
      </c>
      <c r="Z84" s="41"/>
      <c r="AA84" s="8" t="s">
        <v>13</v>
      </c>
    </row>
    <row r="85" spans="1:27" ht="12.75" x14ac:dyDescent="0.2">
      <c r="A85" s="3" t="s">
        <v>6</v>
      </c>
      <c r="B85" s="3" t="s">
        <v>43</v>
      </c>
      <c r="C85" s="10">
        <v>98</v>
      </c>
      <c r="D85" s="11">
        <v>0.37155963302752293</v>
      </c>
      <c r="E85" s="10">
        <v>37</v>
      </c>
      <c r="F85" s="11">
        <v>0.35321100917431192</v>
      </c>
      <c r="G85" s="10">
        <v>27</v>
      </c>
      <c r="H85" s="12">
        <v>0.27522935779816515</v>
      </c>
      <c r="I85" s="13">
        <v>218</v>
      </c>
      <c r="J85" s="14">
        <v>5.7568807339449544</v>
      </c>
      <c r="K85" s="15">
        <v>534</v>
      </c>
      <c r="L85" s="16">
        <v>0.33147113594040967</v>
      </c>
      <c r="M85" s="17">
        <v>1611</v>
      </c>
      <c r="O85" s="3" t="s">
        <v>6</v>
      </c>
      <c r="P85" s="18" t="s">
        <v>217</v>
      </c>
      <c r="Q85" s="10">
        <v>86</v>
      </c>
      <c r="R85" s="11">
        <f t="shared" ref="R85:R87" si="112">(Q85/W85)</f>
        <v>0.25368731563421831</v>
      </c>
      <c r="S85" s="10">
        <v>158</v>
      </c>
      <c r="T85" s="11">
        <f t="shared" ref="T85:T87" si="113">S85/W85</f>
        <v>0.46607669616519176</v>
      </c>
      <c r="U85" s="10">
        <v>95</v>
      </c>
      <c r="V85" s="12">
        <f t="shared" ref="V85:V87" si="114">U85/W85</f>
        <v>0.28023598820058998</v>
      </c>
      <c r="W85" s="13">
        <f t="shared" ref="W85:W87" si="115">SUM(Q85+S85+U85)</f>
        <v>339</v>
      </c>
      <c r="X85" s="14">
        <f t="shared" ref="X85:X87" si="116">((Q85*10)+(S85*5)+(U85*1))/W85</f>
        <v>5.1474926253687316</v>
      </c>
      <c r="Y85" s="15">
        <f t="shared" ref="Y85:Z85" si="117">SUM(W85:W87)</f>
        <v>685</v>
      </c>
      <c r="Z85" s="14">
        <f t="shared" si="117"/>
        <v>20.41935497354687</v>
      </c>
      <c r="AA85" s="17">
        <v>820</v>
      </c>
    </row>
    <row r="86" spans="1:27" ht="12.75" x14ac:dyDescent="0.2">
      <c r="A86" s="3" t="s">
        <v>8</v>
      </c>
      <c r="B86" s="3" t="s">
        <v>67</v>
      </c>
      <c r="C86" s="10">
        <v>142</v>
      </c>
      <c r="D86" s="11">
        <v>0.28409090909090912</v>
      </c>
      <c r="E86" s="10">
        <v>96</v>
      </c>
      <c r="F86" s="11">
        <v>0.375</v>
      </c>
      <c r="G86" s="10">
        <v>14</v>
      </c>
      <c r="H86" s="12">
        <v>0.34090909090909088</v>
      </c>
      <c r="I86" s="13">
        <v>176</v>
      </c>
      <c r="J86" s="14">
        <v>5.0568181818181817</v>
      </c>
      <c r="K86" s="42" t="s">
        <v>17</v>
      </c>
      <c r="L86" s="41"/>
      <c r="M86" s="41"/>
      <c r="O86" s="3" t="s">
        <v>8</v>
      </c>
      <c r="P86" s="18" t="s">
        <v>168</v>
      </c>
      <c r="Q86" s="10">
        <v>89</v>
      </c>
      <c r="R86" s="11">
        <f t="shared" si="112"/>
        <v>0.46842105263157896</v>
      </c>
      <c r="S86" s="10">
        <v>73</v>
      </c>
      <c r="T86" s="11">
        <f t="shared" si="113"/>
        <v>0.38421052631578945</v>
      </c>
      <c r="U86" s="10">
        <v>28</v>
      </c>
      <c r="V86" s="12">
        <f t="shared" si="114"/>
        <v>0.14736842105263157</v>
      </c>
      <c r="W86" s="13">
        <f t="shared" si="115"/>
        <v>190</v>
      </c>
      <c r="X86" s="14">
        <f t="shared" si="116"/>
        <v>6.7526315789473683</v>
      </c>
      <c r="Y86" s="42" t="s">
        <v>17</v>
      </c>
      <c r="Z86" s="41"/>
      <c r="AA86" s="41"/>
    </row>
    <row r="87" spans="1:27" ht="12.75" x14ac:dyDescent="0.2">
      <c r="A87" s="3" t="s">
        <v>9</v>
      </c>
      <c r="B87" s="3" t="s">
        <v>140</v>
      </c>
      <c r="C87" s="10">
        <v>26</v>
      </c>
      <c r="D87" s="11">
        <v>0.87142857142857144</v>
      </c>
      <c r="E87" s="10">
        <v>25</v>
      </c>
      <c r="F87" s="11">
        <v>0.12857142857142856</v>
      </c>
      <c r="G87" s="10">
        <v>15</v>
      </c>
      <c r="H87" s="12">
        <v>0</v>
      </c>
      <c r="I87" s="13">
        <v>140</v>
      </c>
      <c r="J87" s="14">
        <v>9.3571428571428577</v>
      </c>
      <c r="K87" s="19">
        <v>6.7236139243019979</v>
      </c>
      <c r="L87" s="20" t="s">
        <v>153</v>
      </c>
      <c r="M87" s="20"/>
      <c r="O87" s="3" t="s">
        <v>9</v>
      </c>
      <c r="P87" s="18" t="s">
        <v>154</v>
      </c>
      <c r="Q87" s="10">
        <v>121</v>
      </c>
      <c r="R87" s="11">
        <f t="shared" si="112"/>
        <v>0.77564102564102566</v>
      </c>
      <c r="S87" s="10">
        <v>21</v>
      </c>
      <c r="T87" s="11">
        <f t="shared" si="113"/>
        <v>0.13461538461538461</v>
      </c>
      <c r="U87" s="10">
        <v>14</v>
      </c>
      <c r="V87" s="12">
        <f t="shared" si="114"/>
        <v>8.9743589743589744E-2</v>
      </c>
      <c r="W87" s="13">
        <f t="shared" si="115"/>
        <v>156</v>
      </c>
      <c r="X87" s="14">
        <f t="shared" si="116"/>
        <v>8.5192307692307701</v>
      </c>
      <c r="Y87" s="19">
        <f>(SUM(X85:X87)/3)</f>
        <v>6.8064516578489567</v>
      </c>
      <c r="Z87" s="20" t="str">
        <f>IF(Y87&lt;=3,"Ruim",IF(Y87&gt;=7,"Bom","Regular"))</f>
        <v>Regular</v>
      </c>
      <c r="AA87" s="20"/>
    </row>
    <row r="89" spans="1:27" ht="12.75" x14ac:dyDescent="0.2">
      <c r="A89" s="6" t="s">
        <v>3</v>
      </c>
      <c r="B89" s="9">
        <v>42913</v>
      </c>
      <c r="C89" s="43" t="s">
        <v>4</v>
      </c>
      <c r="D89" s="44"/>
      <c r="E89" s="45" t="s">
        <v>5</v>
      </c>
      <c r="F89" s="44"/>
      <c r="G89" s="46" t="s">
        <v>7</v>
      </c>
      <c r="H89" s="44"/>
      <c r="I89" s="7" t="s">
        <v>10</v>
      </c>
      <c r="J89" s="7" t="s">
        <v>11</v>
      </c>
      <c r="K89" s="40" t="s">
        <v>12</v>
      </c>
      <c r="L89" s="41"/>
      <c r="M89" s="8" t="s">
        <v>13</v>
      </c>
      <c r="O89" s="6" t="s">
        <v>3</v>
      </c>
      <c r="P89" s="9">
        <v>42913</v>
      </c>
      <c r="Q89" s="43" t="s">
        <v>4</v>
      </c>
      <c r="R89" s="44"/>
      <c r="S89" s="45" t="s">
        <v>5</v>
      </c>
      <c r="T89" s="44"/>
      <c r="U89" s="46" t="s">
        <v>7</v>
      </c>
      <c r="V89" s="44"/>
      <c r="W89" s="7" t="s">
        <v>10</v>
      </c>
      <c r="X89" s="7" t="s">
        <v>11</v>
      </c>
      <c r="Y89" s="40" t="s">
        <v>12</v>
      </c>
      <c r="Z89" s="41"/>
      <c r="AA89" s="8" t="s">
        <v>13</v>
      </c>
    </row>
    <row r="90" spans="1:27" ht="12.75" x14ac:dyDescent="0.2">
      <c r="A90" s="3" t="s">
        <v>6</v>
      </c>
      <c r="B90" s="3" t="s">
        <v>219</v>
      </c>
      <c r="C90" s="10">
        <v>153</v>
      </c>
      <c r="D90" s="11">
        <v>0.49142857142857144</v>
      </c>
      <c r="E90" s="10">
        <v>77</v>
      </c>
      <c r="F90" s="11">
        <v>0.36</v>
      </c>
      <c r="G90" s="10">
        <v>31</v>
      </c>
      <c r="H90" s="12">
        <v>0.14857142857142858</v>
      </c>
      <c r="I90" s="13">
        <v>175</v>
      </c>
      <c r="J90" s="14">
        <v>6.862857142857143</v>
      </c>
      <c r="K90" s="15">
        <v>549</v>
      </c>
      <c r="L90" s="16">
        <v>0.34078212290502791</v>
      </c>
      <c r="M90" s="17">
        <v>1611</v>
      </c>
      <c r="O90" s="3" t="s">
        <v>6</v>
      </c>
      <c r="P90" s="18" t="s">
        <v>116</v>
      </c>
      <c r="Q90" s="10">
        <v>116</v>
      </c>
      <c r="R90" s="11">
        <f t="shared" ref="R90:R92" si="118">(Q90/W90)</f>
        <v>0.37419354838709679</v>
      </c>
      <c r="S90" s="10">
        <v>140</v>
      </c>
      <c r="T90" s="11">
        <f t="shared" ref="T90:T92" si="119">S90/W90</f>
        <v>0.45161290322580644</v>
      </c>
      <c r="U90" s="10">
        <v>54</v>
      </c>
      <c r="V90" s="12">
        <f t="shared" ref="V90:V92" si="120">U90/W90</f>
        <v>0.17419354838709677</v>
      </c>
      <c r="W90" s="13">
        <f t="shared" ref="W90:W92" si="121">SUM(Q90+S90+U90)</f>
        <v>310</v>
      </c>
      <c r="X90" s="14">
        <f t="shared" ref="X90:X92" si="122">((Q90*10)+(S90*5)+(U90*1))/W90</f>
        <v>6.1741935483870964</v>
      </c>
      <c r="Y90" s="15">
        <f t="shared" ref="Y90:Z90" si="123">SUM(W90:W92)</f>
        <v>851</v>
      </c>
      <c r="Z90" s="14">
        <f t="shared" si="123"/>
        <v>15.322457144411887</v>
      </c>
      <c r="AA90" s="17">
        <v>820</v>
      </c>
    </row>
    <row r="91" spans="1:27" ht="12.75" x14ac:dyDescent="0.2">
      <c r="A91" s="3" t="s">
        <v>8</v>
      </c>
      <c r="B91" s="3" t="s">
        <v>172</v>
      </c>
      <c r="C91" s="10">
        <v>97</v>
      </c>
      <c r="D91" s="11">
        <v>0.45600000000000002</v>
      </c>
      <c r="E91" s="10">
        <v>53</v>
      </c>
      <c r="F91" s="11">
        <v>0.36799999999999999</v>
      </c>
      <c r="G91" s="10">
        <v>34</v>
      </c>
      <c r="H91" s="12">
        <v>0.17599999999999999</v>
      </c>
      <c r="I91" s="13">
        <v>250</v>
      </c>
      <c r="J91" s="14">
        <v>6.5759999999999996</v>
      </c>
      <c r="K91" s="42" t="s">
        <v>17</v>
      </c>
      <c r="L91" s="41"/>
      <c r="M91" s="41"/>
      <c r="O91" s="3" t="s">
        <v>8</v>
      </c>
      <c r="P91" s="18" t="s">
        <v>220</v>
      </c>
      <c r="Q91" s="10">
        <v>190</v>
      </c>
      <c r="R91" s="11">
        <f t="shared" si="118"/>
        <v>0.46683046683046681</v>
      </c>
      <c r="S91" s="10">
        <v>69</v>
      </c>
      <c r="T91" s="11">
        <f t="shared" si="119"/>
        <v>0.16953316953316952</v>
      </c>
      <c r="U91" s="10">
        <v>148</v>
      </c>
      <c r="V91" s="12">
        <f t="shared" si="120"/>
        <v>0.36363636363636365</v>
      </c>
      <c r="W91" s="13">
        <f t="shared" si="121"/>
        <v>407</v>
      </c>
      <c r="X91" s="14">
        <f t="shared" si="122"/>
        <v>5.8796068796068797</v>
      </c>
      <c r="Y91" s="42" t="s">
        <v>17</v>
      </c>
      <c r="Z91" s="41"/>
      <c r="AA91" s="41"/>
    </row>
    <row r="92" spans="1:27" ht="12.75" x14ac:dyDescent="0.2">
      <c r="A92" s="3" t="s">
        <v>9</v>
      </c>
      <c r="B92" s="3" t="s">
        <v>221</v>
      </c>
      <c r="C92" s="10">
        <v>26</v>
      </c>
      <c r="D92" s="11">
        <v>0.56451612903225812</v>
      </c>
      <c r="E92" s="10">
        <v>22</v>
      </c>
      <c r="F92" s="11">
        <v>0.16129032258064516</v>
      </c>
      <c r="G92" s="10">
        <v>25</v>
      </c>
      <c r="H92" s="12">
        <v>0.27419354838709675</v>
      </c>
      <c r="I92" s="13">
        <v>124</v>
      </c>
      <c r="J92" s="14">
        <v>6.725806451612903</v>
      </c>
      <c r="K92" s="19">
        <v>6.7215545314900149</v>
      </c>
      <c r="L92" s="20" t="s">
        <v>153</v>
      </c>
      <c r="M92" s="20"/>
      <c r="O92" s="3" t="s">
        <v>9</v>
      </c>
      <c r="P92" s="18" t="s">
        <v>222</v>
      </c>
      <c r="Q92" s="10">
        <v>12</v>
      </c>
      <c r="R92" s="11">
        <f t="shared" si="118"/>
        <v>8.9552238805970144E-2</v>
      </c>
      <c r="S92" s="10">
        <v>49</v>
      </c>
      <c r="T92" s="11">
        <f t="shared" si="119"/>
        <v>0.36567164179104478</v>
      </c>
      <c r="U92" s="10">
        <v>73</v>
      </c>
      <c r="V92" s="12">
        <f t="shared" si="120"/>
        <v>0.54477611940298509</v>
      </c>
      <c r="W92" s="13">
        <f t="shared" si="121"/>
        <v>134</v>
      </c>
      <c r="X92" s="14">
        <f t="shared" si="122"/>
        <v>3.2686567164179103</v>
      </c>
      <c r="Y92" s="19">
        <f>(SUM(X90:X92)/3)</f>
        <v>5.1074857148039623</v>
      </c>
      <c r="Z92" s="20" t="str">
        <f>IF(Y92&lt;=3,"Ruim",IF(Y92&gt;=7,"Bom","Regular"))</f>
        <v>Regular</v>
      </c>
      <c r="AA92" s="20"/>
    </row>
    <row r="94" spans="1:27" ht="12.75" x14ac:dyDescent="0.2">
      <c r="A94" s="6" t="s">
        <v>3</v>
      </c>
      <c r="B94" s="9">
        <v>42914</v>
      </c>
      <c r="C94" s="43" t="s">
        <v>4</v>
      </c>
      <c r="D94" s="44"/>
      <c r="E94" s="45" t="s">
        <v>5</v>
      </c>
      <c r="F94" s="44"/>
      <c r="G94" s="46" t="s">
        <v>7</v>
      </c>
      <c r="H94" s="44"/>
      <c r="I94" s="7" t="s">
        <v>10</v>
      </c>
      <c r="J94" s="7" t="s">
        <v>11</v>
      </c>
      <c r="K94" s="40" t="s">
        <v>12</v>
      </c>
      <c r="L94" s="41"/>
      <c r="M94" s="8" t="s">
        <v>13</v>
      </c>
      <c r="O94" s="6" t="s">
        <v>3</v>
      </c>
      <c r="P94" s="9">
        <v>42914</v>
      </c>
      <c r="Q94" s="43" t="s">
        <v>4</v>
      </c>
      <c r="R94" s="44"/>
      <c r="S94" s="45" t="s">
        <v>5</v>
      </c>
      <c r="T94" s="44"/>
      <c r="U94" s="46" t="s">
        <v>7</v>
      </c>
      <c r="V94" s="44"/>
      <c r="W94" s="7" t="s">
        <v>10</v>
      </c>
      <c r="X94" s="7" t="s">
        <v>11</v>
      </c>
      <c r="Y94" s="40" t="s">
        <v>12</v>
      </c>
      <c r="Z94" s="41"/>
      <c r="AA94" s="8" t="s">
        <v>13</v>
      </c>
    </row>
    <row r="95" spans="1:27" ht="12.75" x14ac:dyDescent="0.2">
      <c r="A95" s="3" t="s">
        <v>6</v>
      </c>
      <c r="B95" s="3" t="s">
        <v>185</v>
      </c>
      <c r="C95" s="10">
        <v>138</v>
      </c>
      <c r="D95" s="11">
        <v>0.44585987261146498</v>
      </c>
      <c r="E95" s="10">
        <v>68</v>
      </c>
      <c r="F95" s="11">
        <v>0.22929936305732485</v>
      </c>
      <c r="G95" s="10">
        <v>12</v>
      </c>
      <c r="H95" s="12">
        <v>0.32484076433121017</v>
      </c>
      <c r="I95" s="13">
        <v>314</v>
      </c>
      <c r="J95" s="14">
        <v>5.9299363057324843</v>
      </c>
      <c r="K95" s="15">
        <v>562</v>
      </c>
      <c r="L95" s="16">
        <v>0.35592146928435719</v>
      </c>
      <c r="M95" s="17">
        <v>1579</v>
      </c>
      <c r="O95" s="3" t="s">
        <v>6</v>
      </c>
      <c r="P95" s="3" t="s">
        <v>179</v>
      </c>
      <c r="Q95" s="10">
        <v>191</v>
      </c>
      <c r="R95" s="11">
        <f t="shared" ref="R95:R97" si="124">(Q95/W95)</f>
        <v>0.55847953216374269</v>
      </c>
      <c r="S95" s="10">
        <v>108</v>
      </c>
      <c r="T95" s="11">
        <f t="shared" ref="T95:T97" si="125">S95/W95</f>
        <v>0.31578947368421051</v>
      </c>
      <c r="U95" s="10">
        <v>43</v>
      </c>
      <c r="V95" s="12">
        <f t="shared" ref="V95:V97" si="126">U95/W95</f>
        <v>0.12573099415204678</v>
      </c>
      <c r="W95" s="13">
        <f t="shared" ref="W95:W97" si="127">SUM(Q95+S95+U95)</f>
        <v>342</v>
      </c>
      <c r="X95" s="14">
        <f t="shared" ref="X95:X97" si="128">((Q95*10)+(S95*5)+(U95*1))/W95</f>
        <v>7.2894736842105265</v>
      </c>
      <c r="Y95" s="15">
        <f t="shared" ref="Y95:Z95" si="129">SUM(W95:W97)</f>
        <v>575</v>
      </c>
      <c r="Z95" s="14">
        <f t="shared" si="129"/>
        <v>18.083895171813833</v>
      </c>
      <c r="AA95" s="17">
        <v>822</v>
      </c>
    </row>
    <row r="96" spans="1:27" ht="12.75" x14ac:dyDescent="0.2">
      <c r="A96" s="3" t="s">
        <v>8</v>
      </c>
      <c r="B96" s="3" t="s">
        <v>173</v>
      </c>
      <c r="C96" s="10">
        <v>105</v>
      </c>
      <c r="D96" s="11">
        <v>0.33884297520661155</v>
      </c>
      <c r="E96" s="10">
        <v>58</v>
      </c>
      <c r="F96" s="11">
        <v>0.34710743801652894</v>
      </c>
      <c r="G96" s="10">
        <v>17</v>
      </c>
      <c r="H96" s="12">
        <v>0.31404958677685951</v>
      </c>
      <c r="I96" s="13">
        <v>121</v>
      </c>
      <c r="J96" s="14">
        <v>5.4380165289256199</v>
      </c>
      <c r="K96" s="42" t="s">
        <v>17</v>
      </c>
      <c r="L96" s="41"/>
      <c r="M96" s="41"/>
      <c r="O96" s="3" t="s">
        <v>8</v>
      </c>
      <c r="P96" s="3" t="s">
        <v>178</v>
      </c>
      <c r="Q96" s="10">
        <v>38</v>
      </c>
      <c r="R96" s="11">
        <f t="shared" si="124"/>
        <v>0.3392857142857143</v>
      </c>
      <c r="S96" s="10">
        <v>58</v>
      </c>
      <c r="T96" s="11">
        <f t="shared" si="125"/>
        <v>0.5178571428571429</v>
      </c>
      <c r="U96" s="10">
        <v>16</v>
      </c>
      <c r="V96" s="12">
        <f t="shared" si="126"/>
        <v>0.14285714285714285</v>
      </c>
      <c r="W96" s="13">
        <f t="shared" si="127"/>
        <v>112</v>
      </c>
      <c r="X96" s="14">
        <f t="shared" si="128"/>
        <v>6.125</v>
      </c>
      <c r="Y96" s="42" t="s">
        <v>17</v>
      </c>
      <c r="Z96" s="41"/>
      <c r="AA96" s="41"/>
    </row>
    <row r="97" spans="1:27" ht="12.75" x14ac:dyDescent="0.2">
      <c r="A97" s="3" t="s">
        <v>9</v>
      </c>
      <c r="B97" s="3" t="s">
        <v>223</v>
      </c>
      <c r="C97" s="10">
        <v>18</v>
      </c>
      <c r="D97" s="11">
        <v>0.23622047244094488</v>
      </c>
      <c r="E97" s="10">
        <v>18</v>
      </c>
      <c r="F97" s="11">
        <v>0.22047244094488189</v>
      </c>
      <c r="G97" s="10">
        <v>18</v>
      </c>
      <c r="H97" s="12">
        <v>0.54330708661417326</v>
      </c>
      <c r="I97" s="13">
        <v>127</v>
      </c>
      <c r="J97" s="14">
        <v>4.0078740157480315</v>
      </c>
      <c r="K97" s="19">
        <v>5.1252756168020452</v>
      </c>
      <c r="L97" s="20" t="s">
        <v>153</v>
      </c>
      <c r="M97" s="20"/>
      <c r="O97" s="3" t="s">
        <v>9</v>
      </c>
      <c r="P97" s="3" t="s">
        <v>224</v>
      </c>
      <c r="Q97" s="10">
        <v>44</v>
      </c>
      <c r="R97" s="11">
        <f t="shared" si="124"/>
        <v>0.36363636363636365</v>
      </c>
      <c r="S97" s="10">
        <v>12</v>
      </c>
      <c r="T97" s="11">
        <f t="shared" si="125"/>
        <v>9.9173553719008267E-2</v>
      </c>
      <c r="U97" s="10">
        <v>65</v>
      </c>
      <c r="V97" s="12">
        <f t="shared" si="126"/>
        <v>0.53719008264462809</v>
      </c>
      <c r="W97" s="13">
        <f t="shared" si="127"/>
        <v>121</v>
      </c>
      <c r="X97" s="14">
        <f t="shared" si="128"/>
        <v>4.669421487603306</v>
      </c>
      <c r="Y97" s="19">
        <f>(SUM(X95:X97)/3)</f>
        <v>6.0279650572712775</v>
      </c>
      <c r="Z97" s="20" t="str">
        <f>IF(Y97&lt;=3,"Ruim",IF(Y97&gt;=7,"Bom","Regular"))</f>
        <v>Regular</v>
      </c>
      <c r="AA97" s="20"/>
    </row>
    <row r="99" spans="1:27" ht="12.75" x14ac:dyDescent="0.2">
      <c r="A99" s="6" t="s">
        <v>3</v>
      </c>
      <c r="B99" s="9">
        <v>42915</v>
      </c>
      <c r="C99" s="43" t="s">
        <v>4</v>
      </c>
      <c r="D99" s="44"/>
      <c r="E99" s="45" t="s">
        <v>5</v>
      </c>
      <c r="F99" s="44"/>
      <c r="G99" s="46" t="s">
        <v>7</v>
      </c>
      <c r="H99" s="44"/>
      <c r="I99" s="7" t="s">
        <v>10</v>
      </c>
      <c r="J99" s="7" t="s">
        <v>11</v>
      </c>
      <c r="K99" s="40" t="s">
        <v>12</v>
      </c>
      <c r="L99" s="41"/>
      <c r="M99" s="8" t="s">
        <v>13</v>
      </c>
      <c r="O99" s="6" t="s">
        <v>3</v>
      </c>
      <c r="P99" s="9">
        <v>42915</v>
      </c>
      <c r="Q99" s="43" t="s">
        <v>4</v>
      </c>
      <c r="R99" s="44"/>
      <c r="S99" s="45" t="s">
        <v>5</v>
      </c>
      <c r="T99" s="44"/>
      <c r="U99" s="46" t="s">
        <v>7</v>
      </c>
      <c r="V99" s="44"/>
      <c r="W99" s="7" t="s">
        <v>10</v>
      </c>
      <c r="X99" s="7" t="s">
        <v>11</v>
      </c>
      <c r="Y99" s="40" t="s">
        <v>12</v>
      </c>
      <c r="Z99" s="41"/>
      <c r="AA99" s="8" t="s">
        <v>13</v>
      </c>
    </row>
    <row r="100" spans="1:27" ht="12.75" x14ac:dyDescent="0.2">
      <c r="A100" s="3" t="s">
        <v>6</v>
      </c>
      <c r="B100" s="3" t="s">
        <v>66</v>
      </c>
      <c r="C100" s="10">
        <v>68</v>
      </c>
      <c r="D100" s="11">
        <v>0.46907216494845361</v>
      </c>
      <c r="E100" s="10">
        <v>67</v>
      </c>
      <c r="F100" s="11">
        <v>0.31443298969072164</v>
      </c>
      <c r="G100" s="10">
        <v>216</v>
      </c>
      <c r="H100" s="12">
        <v>0.21649484536082475</v>
      </c>
      <c r="I100" s="13">
        <v>194</v>
      </c>
      <c r="J100" s="14">
        <v>6.4793814432989691</v>
      </c>
      <c r="K100" s="15">
        <v>700</v>
      </c>
      <c r="L100" s="16">
        <v>0.63233965672990067</v>
      </c>
      <c r="M100" s="17">
        <v>1107</v>
      </c>
      <c r="O100" s="3" t="s">
        <v>6</v>
      </c>
      <c r="P100" s="3" t="s">
        <v>226</v>
      </c>
      <c r="Q100" s="10">
        <v>72</v>
      </c>
      <c r="R100" s="11">
        <f t="shared" ref="R100:R102" si="130">(Q100/W100)</f>
        <v>0.46753246753246752</v>
      </c>
      <c r="S100" s="10">
        <v>33</v>
      </c>
      <c r="T100" s="11">
        <v>0.26</v>
      </c>
      <c r="U100" s="10">
        <v>49</v>
      </c>
      <c r="V100" s="12">
        <f t="shared" ref="V100:V102" si="131">U100/W100</f>
        <v>0.31818181818181818</v>
      </c>
      <c r="W100" s="13">
        <f t="shared" ref="W100:W102" si="132">SUM(Q100+S100+U100)</f>
        <v>154</v>
      </c>
      <c r="X100" s="14">
        <f t="shared" ref="X100:X102" si="133">((Q100*10)+(S100*5)+(U100*1))/W100</f>
        <v>6.0649350649350646</v>
      </c>
      <c r="Y100" s="15">
        <f t="shared" ref="Y100:Z100" si="134">SUM(W100:W102)</f>
        <v>766</v>
      </c>
      <c r="Z100" s="14">
        <f t="shared" si="134"/>
        <v>18.704935064935064</v>
      </c>
      <c r="AA100" s="17">
        <v>607</v>
      </c>
    </row>
    <row r="101" spans="1:27" ht="12.75" x14ac:dyDescent="0.2">
      <c r="A101" s="3" t="s">
        <v>8</v>
      </c>
      <c r="B101" s="3" t="s">
        <v>71</v>
      </c>
      <c r="C101" s="10">
        <v>137</v>
      </c>
      <c r="D101" s="11">
        <v>0.30618892508143325</v>
      </c>
      <c r="E101" s="10">
        <v>146</v>
      </c>
      <c r="F101" s="11">
        <v>0.31596091205211724</v>
      </c>
      <c r="G101" s="10">
        <v>73</v>
      </c>
      <c r="H101" s="12">
        <v>0.37785016286644951</v>
      </c>
      <c r="I101" s="13">
        <v>307</v>
      </c>
      <c r="J101" s="14">
        <v>5.0195439739413681</v>
      </c>
      <c r="K101" s="42" t="s">
        <v>17</v>
      </c>
      <c r="L101" s="41"/>
      <c r="M101" s="41"/>
      <c r="O101" s="3" t="s">
        <v>8</v>
      </c>
      <c r="P101" s="3" t="s">
        <v>31</v>
      </c>
      <c r="Q101" s="10">
        <v>117</v>
      </c>
      <c r="R101" s="11">
        <f t="shared" si="130"/>
        <v>0.32320441988950277</v>
      </c>
      <c r="S101" s="10">
        <v>144</v>
      </c>
      <c r="T101" s="11">
        <f t="shared" ref="T101:T102" si="135">S101/W101</f>
        <v>0.39779005524861877</v>
      </c>
      <c r="U101" s="10">
        <v>101</v>
      </c>
      <c r="V101" s="12">
        <f t="shared" si="131"/>
        <v>0.27900552486187846</v>
      </c>
      <c r="W101" s="13">
        <f t="shared" si="132"/>
        <v>362</v>
      </c>
      <c r="X101" s="14">
        <f t="shared" si="133"/>
        <v>5.5</v>
      </c>
      <c r="Y101" s="42" t="s">
        <v>17</v>
      </c>
      <c r="Z101" s="41"/>
      <c r="AA101" s="41"/>
    </row>
    <row r="102" spans="1:27" ht="12.75" x14ac:dyDescent="0.2">
      <c r="A102" s="3" t="s">
        <v>9</v>
      </c>
      <c r="B102" s="3" t="s">
        <v>228</v>
      </c>
      <c r="C102" s="10">
        <v>79</v>
      </c>
      <c r="D102" s="11">
        <v>0.7839195979899497</v>
      </c>
      <c r="E102" s="10">
        <v>19</v>
      </c>
      <c r="F102" s="11">
        <v>5.0251256281407038E-2</v>
      </c>
      <c r="G102" s="10">
        <v>34</v>
      </c>
      <c r="H102" s="12">
        <v>0.16582914572864321</v>
      </c>
      <c r="I102" s="13">
        <v>199</v>
      </c>
      <c r="J102" s="14">
        <v>8.2562814070351767</v>
      </c>
      <c r="K102" s="19">
        <v>6.5850689414251704</v>
      </c>
      <c r="L102" s="20" t="s">
        <v>153</v>
      </c>
      <c r="M102" s="20"/>
      <c r="O102" s="3" t="s">
        <v>9</v>
      </c>
      <c r="P102" s="3" t="s">
        <v>191</v>
      </c>
      <c r="Q102" s="10">
        <v>127</v>
      </c>
      <c r="R102" s="11">
        <f t="shared" si="130"/>
        <v>0.50800000000000001</v>
      </c>
      <c r="S102" s="10">
        <v>98</v>
      </c>
      <c r="T102" s="11">
        <f t="shared" si="135"/>
        <v>0.39200000000000002</v>
      </c>
      <c r="U102" s="10">
        <v>25</v>
      </c>
      <c r="V102" s="12">
        <f t="shared" si="131"/>
        <v>0.1</v>
      </c>
      <c r="W102" s="13">
        <f t="shared" si="132"/>
        <v>250</v>
      </c>
      <c r="X102" s="14">
        <f t="shared" si="133"/>
        <v>7.14</v>
      </c>
      <c r="Y102" s="19">
        <f>(SUM(X100:X102)/3)</f>
        <v>6.2349783549783551</v>
      </c>
      <c r="Z102" s="20" t="str">
        <f>IF(Y102&lt;=3,"Ruim",IF(Y102&gt;=7,"Bom","Regular"))</f>
        <v>Regular</v>
      </c>
      <c r="AA102" s="20"/>
    </row>
  </sheetData>
  <mergeCells count="203">
    <mergeCell ref="A3:M3"/>
    <mergeCell ref="O3:AA3"/>
    <mergeCell ref="A1:AA1"/>
    <mergeCell ref="Q4:R4"/>
    <mergeCell ref="Q9:R9"/>
    <mergeCell ref="U4:V4"/>
    <mergeCell ref="C9:D9"/>
    <mergeCell ref="C14:D14"/>
    <mergeCell ref="S4:T4"/>
    <mergeCell ref="K101:M101"/>
    <mergeCell ref="K96:M96"/>
    <mergeCell ref="K99:L99"/>
    <mergeCell ref="K24:L24"/>
    <mergeCell ref="K21:M21"/>
    <mergeCell ref="K86:M86"/>
    <mergeCell ref="K81:M81"/>
    <mergeCell ref="K89:L89"/>
    <mergeCell ref="K56:M56"/>
    <mergeCell ref="K36:M36"/>
    <mergeCell ref="G34:H34"/>
    <mergeCell ref="E34:F34"/>
    <mergeCell ref="C34:D34"/>
    <mergeCell ref="C24:D24"/>
    <mergeCell ref="E94:F94"/>
    <mergeCell ref="E99:F99"/>
    <mergeCell ref="C99:D99"/>
    <mergeCell ref="G99:H99"/>
    <mergeCell ref="K94:L94"/>
    <mergeCell ref="C89:D89"/>
    <mergeCell ref="E89:F89"/>
    <mergeCell ref="E79:F79"/>
    <mergeCell ref="C79:D79"/>
    <mergeCell ref="K74:L74"/>
    <mergeCell ref="K76:M76"/>
    <mergeCell ref="G84:H84"/>
    <mergeCell ref="G79:H79"/>
    <mergeCell ref="C94:D94"/>
    <mergeCell ref="G89:H89"/>
    <mergeCell ref="G94:H94"/>
    <mergeCell ref="K91:M91"/>
    <mergeCell ref="K84:L84"/>
    <mergeCell ref="E54:F54"/>
    <mergeCell ref="C59:D59"/>
    <mergeCell ref="C49:D49"/>
    <mergeCell ref="C39:D39"/>
    <mergeCell ref="C44:D44"/>
    <mergeCell ref="K79:L79"/>
    <mergeCell ref="K69:L69"/>
    <mergeCell ref="E84:F84"/>
    <mergeCell ref="C84:D84"/>
    <mergeCell ref="K59:L59"/>
    <mergeCell ref="K61:M61"/>
    <mergeCell ref="E59:F59"/>
    <mergeCell ref="K64:L64"/>
    <mergeCell ref="K39:L39"/>
    <mergeCell ref="K49:L49"/>
    <mergeCell ref="G49:H49"/>
    <mergeCell ref="K66:M66"/>
    <mergeCell ref="K71:M71"/>
    <mergeCell ref="Q94:R94"/>
    <mergeCell ref="U94:V94"/>
    <mergeCell ref="S94:T94"/>
    <mergeCell ref="S99:T99"/>
    <mergeCell ref="U99:V99"/>
    <mergeCell ref="S84:T84"/>
    <mergeCell ref="U84:V84"/>
    <mergeCell ref="Q99:R99"/>
    <mergeCell ref="K26:M26"/>
    <mergeCell ref="K41:M41"/>
    <mergeCell ref="K46:M46"/>
    <mergeCell ref="K44:L44"/>
    <mergeCell ref="K31:M31"/>
    <mergeCell ref="K34:L34"/>
    <mergeCell ref="Q84:R84"/>
    <mergeCell ref="Q89:R89"/>
    <mergeCell ref="Q69:R69"/>
    <mergeCell ref="Q44:R44"/>
    <mergeCell ref="Q39:R39"/>
    <mergeCell ref="Q34:R34"/>
    <mergeCell ref="Q79:R79"/>
    <mergeCell ref="U89:V89"/>
    <mergeCell ref="S89:T89"/>
    <mergeCell ref="S79:T79"/>
    <mergeCell ref="S74:T74"/>
    <mergeCell ref="S34:T34"/>
    <mergeCell ref="U79:V79"/>
    <mergeCell ref="U74:V74"/>
    <mergeCell ref="S54:T54"/>
    <mergeCell ref="S64:T64"/>
    <mergeCell ref="U64:V64"/>
    <mergeCell ref="Y44:Z44"/>
    <mergeCell ref="U44:V44"/>
    <mergeCell ref="S44:T44"/>
    <mergeCell ref="Y46:AA46"/>
    <mergeCell ref="Y51:AA51"/>
    <mergeCell ref="Y61:AA61"/>
    <mergeCell ref="Y54:Z54"/>
    <mergeCell ref="S49:T49"/>
    <mergeCell ref="S59:T59"/>
    <mergeCell ref="U59:V59"/>
    <mergeCell ref="Y101:AA101"/>
    <mergeCell ref="Y76:AA76"/>
    <mergeCell ref="Y89:Z89"/>
    <mergeCell ref="Y91:AA91"/>
    <mergeCell ref="Y79:Z79"/>
    <mergeCell ref="Y81:AA81"/>
    <mergeCell ref="Y59:Z59"/>
    <mergeCell ref="Y56:AA56"/>
    <mergeCell ref="U54:V54"/>
    <mergeCell ref="Y4:Z4"/>
    <mergeCell ref="Y74:Z74"/>
    <mergeCell ref="Y71:AA71"/>
    <mergeCell ref="Y69:Z69"/>
    <mergeCell ref="Y84:Z84"/>
    <mergeCell ref="Y86:AA86"/>
    <mergeCell ref="Y96:AA96"/>
    <mergeCell ref="Y94:Z94"/>
    <mergeCell ref="Y99:Z99"/>
    <mergeCell ref="Y31:AA31"/>
    <mergeCell ref="Y34:Z34"/>
    <mergeCell ref="Y36:AA36"/>
    <mergeCell ref="U34:V34"/>
    <mergeCell ref="Q24:R24"/>
    <mergeCell ref="Y9:Z9"/>
    <mergeCell ref="Y11:AA11"/>
    <mergeCell ref="Y6:AA6"/>
    <mergeCell ref="Y14:Z14"/>
    <mergeCell ref="Y19:Z19"/>
    <mergeCell ref="Y21:AA21"/>
    <mergeCell ref="Y24:Z24"/>
    <mergeCell ref="Y16:AA16"/>
    <mergeCell ref="U9:V9"/>
    <mergeCell ref="U14:V14"/>
    <mergeCell ref="U19:V19"/>
    <mergeCell ref="S19:T19"/>
    <mergeCell ref="Y49:Z49"/>
    <mergeCell ref="U49:V49"/>
    <mergeCell ref="K54:L54"/>
    <mergeCell ref="K51:M51"/>
    <mergeCell ref="Q54:R54"/>
    <mergeCell ref="Q49:R49"/>
    <mergeCell ref="Y39:Z39"/>
    <mergeCell ref="S39:T39"/>
    <mergeCell ref="U39:V39"/>
    <mergeCell ref="Y29:Z29"/>
    <mergeCell ref="S29:T29"/>
    <mergeCell ref="U29:V29"/>
    <mergeCell ref="K29:L29"/>
    <mergeCell ref="Q29:R29"/>
    <mergeCell ref="S24:T24"/>
    <mergeCell ref="U24:V24"/>
    <mergeCell ref="K19:L19"/>
    <mergeCell ref="Q19:R19"/>
    <mergeCell ref="Y26:AA26"/>
    <mergeCell ref="Y41:AA41"/>
    <mergeCell ref="S69:T69"/>
    <mergeCell ref="U69:V69"/>
    <mergeCell ref="G69:H69"/>
    <mergeCell ref="C74:D74"/>
    <mergeCell ref="E69:F69"/>
    <mergeCell ref="C69:D69"/>
    <mergeCell ref="E74:F74"/>
    <mergeCell ref="Y66:AA66"/>
    <mergeCell ref="Y64:Z64"/>
    <mergeCell ref="C64:D64"/>
    <mergeCell ref="E64:F64"/>
    <mergeCell ref="G64:H64"/>
    <mergeCell ref="Q64:R64"/>
    <mergeCell ref="E19:F19"/>
    <mergeCell ref="C19:D19"/>
    <mergeCell ref="K4:L4"/>
    <mergeCell ref="K6:M6"/>
    <mergeCell ref="E4:F4"/>
    <mergeCell ref="C4:D4"/>
    <mergeCell ref="G4:H4"/>
    <mergeCell ref="G74:H74"/>
    <mergeCell ref="Q74:R74"/>
    <mergeCell ref="Q59:R59"/>
    <mergeCell ref="G44:H44"/>
    <mergeCell ref="E44:F44"/>
    <mergeCell ref="C29:D29"/>
    <mergeCell ref="G19:H19"/>
    <mergeCell ref="G29:H29"/>
    <mergeCell ref="E29:F29"/>
    <mergeCell ref="E24:F24"/>
    <mergeCell ref="G24:H24"/>
    <mergeCell ref="G59:H59"/>
    <mergeCell ref="E49:F49"/>
    <mergeCell ref="E39:F39"/>
    <mergeCell ref="G39:H39"/>
    <mergeCell ref="G54:H54"/>
    <mergeCell ref="C54:D54"/>
    <mergeCell ref="K11:M11"/>
    <mergeCell ref="K9:L9"/>
    <mergeCell ref="S14:T14"/>
    <mergeCell ref="Q14:R14"/>
    <mergeCell ref="E14:F14"/>
    <mergeCell ref="K16:M16"/>
    <mergeCell ref="K14:L14"/>
    <mergeCell ref="G14:H14"/>
    <mergeCell ref="E9:F9"/>
    <mergeCell ref="G9:H9"/>
    <mergeCell ref="S9:T9"/>
  </mergeCells>
  <printOptions horizontalCentered="1" gridLines="1"/>
  <pageMargins left="0.7" right="0.7" top="0.75" bottom="0.75" header="0" footer="0"/>
  <pageSetup paperSize="9" fitToHeight="0" pageOrder="overThenDown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07"/>
  <sheetViews>
    <sheetView workbookViewId="0">
      <selection activeCell="O48" sqref="O48"/>
    </sheetView>
  </sheetViews>
  <sheetFormatPr defaultColWidth="14.42578125" defaultRowHeight="15.75" customHeight="1" x14ac:dyDescent="0.2"/>
  <cols>
    <col min="1" max="1" width="7.42578125" customWidth="1"/>
    <col min="2" max="2" width="16.42578125" customWidth="1"/>
    <col min="3" max="3" width="6.85546875" customWidth="1"/>
    <col min="4" max="4" width="6" bestFit="1" customWidth="1"/>
    <col min="5" max="5" width="5.28515625" customWidth="1"/>
    <col min="6" max="6" width="6" bestFit="1" customWidth="1"/>
    <col min="7" max="7" width="5.5703125" customWidth="1"/>
    <col min="8" max="8" width="6" bestFit="1" customWidth="1"/>
    <col min="9" max="9" width="5.42578125" customWidth="1"/>
    <col min="10" max="10" width="4.140625" customWidth="1"/>
    <col min="11" max="11" width="12" customWidth="1"/>
    <col min="12" max="12" width="7.28515625" bestFit="1" customWidth="1"/>
    <col min="13" max="13" width="6.5703125" bestFit="1" customWidth="1"/>
    <col min="14" max="14" width="2.140625" customWidth="1"/>
    <col min="15" max="15" width="6.7109375" customWidth="1"/>
    <col min="16" max="16" width="23.7109375" customWidth="1"/>
    <col min="17" max="17" width="6.85546875" customWidth="1"/>
    <col min="18" max="18" width="7" bestFit="1" customWidth="1"/>
    <col min="19" max="19" width="5.28515625" customWidth="1"/>
    <col min="20" max="20" width="6" bestFit="1" customWidth="1"/>
    <col min="21" max="21" width="5.5703125" customWidth="1"/>
    <col min="22" max="22" width="6" bestFit="1" customWidth="1"/>
    <col min="23" max="23" width="5.42578125" customWidth="1"/>
    <col min="24" max="24" width="4.140625" customWidth="1"/>
    <col min="25" max="25" width="11.42578125" customWidth="1"/>
    <col min="26" max="26" width="7.28515625" bestFit="1" customWidth="1"/>
    <col min="27" max="27" width="6.5703125" bestFit="1" customWidth="1"/>
  </cols>
  <sheetData>
    <row r="1" spans="1:27" ht="18" x14ac:dyDescent="0.25">
      <c r="A1" s="49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9" customHeight="1" x14ac:dyDescent="0.2">
      <c r="A2" s="1"/>
      <c r="B2" s="2"/>
    </row>
    <row r="3" spans="1:27" ht="12.75" x14ac:dyDescent="0.2">
      <c r="A3" s="47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4"/>
      <c r="O3" s="47" t="s">
        <v>2</v>
      </c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4"/>
    </row>
    <row r="4" spans="1:27" ht="12.75" x14ac:dyDescent="0.2">
      <c r="A4" s="6" t="s">
        <v>3</v>
      </c>
      <c r="B4" s="9">
        <v>42919</v>
      </c>
      <c r="C4" s="43" t="s">
        <v>4</v>
      </c>
      <c r="D4" s="44"/>
      <c r="E4" s="45" t="s">
        <v>5</v>
      </c>
      <c r="F4" s="44"/>
      <c r="G4" s="46" t="s">
        <v>7</v>
      </c>
      <c r="H4" s="44"/>
      <c r="I4" s="7" t="s">
        <v>10</v>
      </c>
      <c r="J4" s="7" t="s">
        <v>11</v>
      </c>
      <c r="K4" s="40" t="s">
        <v>12</v>
      </c>
      <c r="L4" s="41"/>
      <c r="M4" s="8" t="s">
        <v>13</v>
      </c>
      <c r="O4" s="6" t="s">
        <v>3</v>
      </c>
      <c r="P4" s="9">
        <v>42919</v>
      </c>
      <c r="Q4" s="43" t="s">
        <v>4</v>
      </c>
      <c r="R4" s="44"/>
      <c r="S4" s="45" t="s">
        <v>5</v>
      </c>
      <c r="T4" s="44"/>
      <c r="U4" s="46" t="s">
        <v>7</v>
      </c>
      <c r="V4" s="44"/>
      <c r="W4" s="7" t="s">
        <v>10</v>
      </c>
      <c r="X4" s="7" t="s">
        <v>11</v>
      </c>
      <c r="Y4" s="40" t="s">
        <v>12</v>
      </c>
      <c r="Z4" s="41"/>
      <c r="AA4" s="8" t="s">
        <v>13</v>
      </c>
    </row>
    <row r="5" spans="1:27" ht="12.75" x14ac:dyDescent="0.2">
      <c r="A5" s="3" t="s">
        <v>6</v>
      </c>
      <c r="B5" s="3" t="s">
        <v>78</v>
      </c>
      <c r="C5" s="10">
        <v>77</v>
      </c>
      <c r="D5" s="11">
        <f t="shared" ref="D5:D7" si="0">(C5/I5)</f>
        <v>0.40314136125654448</v>
      </c>
      <c r="E5" s="10">
        <v>85</v>
      </c>
      <c r="F5" s="11">
        <f t="shared" ref="F5:F7" si="1">E5/I5</f>
        <v>0.44502617801047123</v>
      </c>
      <c r="G5" s="10">
        <v>29</v>
      </c>
      <c r="H5" s="12">
        <f t="shared" ref="H5:H7" si="2">G5/I5</f>
        <v>0.15183246073298429</v>
      </c>
      <c r="I5" s="13">
        <f t="shared" ref="I5:I7" si="3">SUM(C5+E5+G5)</f>
        <v>191</v>
      </c>
      <c r="J5" s="14">
        <f t="shared" ref="J5:J7" si="4">((C5*10)+(E5*5)+(G5*1))/I5</f>
        <v>6.4083769633507854</v>
      </c>
      <c r="K5" s="15">
        <f>SUM(I5:I7)</f>
        <v>462</v>
      </c>
      <c r="L5" s="16">
        <f>K5/M5</f>
        <v>0.17900038744672608</v>
      </c>
      <c r="M5" s="17">
        <v>2581</v>
      </c>
      <c r="O5" s="3" t="s">
        <v>6</v>
      </c>
      <c r="P5" s="3" t="s">
        <v>47</v>
      </c>
      <c r="Q5" s="10">
        <v>228</v>
      </c>
      <c r="R5" s="11">
        <f t="shared" ref="R5:R7" si="5">(Q5/W5)</f>
        <v>0.51818181818181819</v>
      </c>
      <c r="S5" s="10">
        <v>179</v>
      </c>
      <c r="T5" s="11">
        <f t="shared" ref="T5:T7" si="6">S5/W5</f>
        <v>0.4068181818181818</v>
      </c>
      <c r="U5" s="10">
        <v>33</v>
      </c>
      <c r="V5" s="12">
        <f t="shared" ref="V5:V7" si="7">U5/W5</f>
        <v>7.4999999999999997E-2</v>
      </c>
      <c r="W5" s="13">
        <f t="shared" ref="W5:W7" si="8">SUM(Q5+S5+U5)</f>
        <v>440</v>
      </c>
      <c r="X5" s="14">
        <f t="shared" ref="X5:X7" si="9">((Q5*10)+(S5*5)+(U5*1))/W5</f>
        <v>7.290909090909091</v>
      </c>
      <c r="Y5" s="15">
        <f>SUM(W5:W7)</f>
        <v>763</v>
      </c>
      <c r="Z5" s="16">
        <f>Y5/AA5</f>
        <v>1.7069351230425056</v>
      </c>
      <c r="AA5" s="17">
        <v>447</v>
      </c>
    </row>
    <row r="6" spans="1:27" ht="12.75" x14ac:dyDescent="0.2">
      <c r="A6" s="3" t="s">
        <v>8</v>
      </c>
      <c r="B6" s="3" t="s">
        <v>31</v>
      </c>
      <c r="C6" s="10">
        <v>70</v>
      </c>
      <c r="D6" s="11">
        <f t="shared" si="0"/>
        <v>0.36842105263157893</v>
      </c>
      <c r="E6" s="10">
        <v>79</v>
      </c>
      <c r="F6" s="11">
        <f t="shared" si="1"/>
        <v>0.41578947368421054</v>
      </c>
      <c r="G6" s="10">
        <v>41</v>
      </c>
      <c r="H6" s="12">
        <f t="shared" si="2"/>
        <v>0.21578947368421053</v>
      </c>
      <c r="I6" s="13">
        <f t="shared" si="3"/>
        <v>190</v>
      </c>
      <c r="J6" s="14">
        <f t="shared" si="4"/>
        <v>5.9789473684210526</v>
      </c>
      <c r="K6" s="42" t="s">
        <v>17</v>
      </c>
      <c r="L6" s="41"/>
      <c r="M6" s="41"/>
      <c r="O6" s="3" t="s">
        <v>8</v>
      </c>
      <c r="P6" s="3" t="s">
        <v>135</v>
      </c>
      <c r="Q6" s="10">
        <v>73</v>
      </c>
      <c r="R6" s="11">
        <f t="shared" si="5"/>
        <v>0.34433962264150941</v>
      </c>
      <c r="S6" s="10">
        <v>75</v>
      </c>
      <c r="T6" s="11">
        <f t="shared" si="6"/>
        <v>0.35377358490566035</v>
      </c>
      <c r="U6" s="10">
        <v>64</v>
      </c>
      <c r="V6" s="12">
        <f t="shared" si="7"/>
        <v>0.30188679245283018</v>
      </c>
      <c r="W6" s="13">
        <f t="shared" si="8"/>
        <v>212</v>
      </c>
      <c r="X6" s="14">
        <f t="shared" si="9"/>
        <v>5.5141509433962268</v>
      </c>
      <c r="Y6" s="42" t="s">
        <v>17</v>
      </c>
      <c r="Z6" s="41"/>
      <c r="AA6" s="41"/>
    </row>
    <row r="7" spans="1:27" ht="12.75" x14ac:dyDescent="0.2">
      <c r="A7" s="3" t="s">
        <v>9</v>
      </c>
      <c r="B7" s="3" t="s">
        <v>81</v>
      </c>
      <c r="C7" s="10">
        <v>19</v>
      </c>
      <c r="D7" s="11">
        <f t="shared" si="0"/>
        <v>0.23456790123456789</v>
      </c>
      <c r="E7" s="10">
        <v>19</v>
      </c>
      <c r="F7" s="11">
        <f t="shared" si="1"/>
        <v>0.23456790123456789</v>
      </c>
      <c r="G7" s="10">
        <v>43</v>
      </c>
      <c r="H7" s="12">
        <f t="shared" si="2"/>
        <v>0.53086419753086422</v>
      </c>
      <c r="I7" s="13">
        <f t="shared" si="3"/>
        <v>81</v>
      </c>
      <c r="J7" s="14">
        <f t="shared" si="4"/>
        <v>4.0493827160493829</v>
      </c>
      <c r="K7" s="19">
        <f>(SUM(J5:J7)/3)</f>
        <v>5.4789023492737412</v>
      </c>
      <c r="L7" s="20" t="str">
        <f>IF(K7&lt;=3,"Ruim",IF(K7&gt;=7,"Bom","Regular"))</f>
        <v>Regular</v>
      </c>
      <c r="M7" s="20"/>
      <c r="O7" s="3" t="s">
        <v>9</v>
      </c>
      <c r="P7" s="3" t="s">
        <v>82</v>
      </c>
      <c r="Q7" s="10">
        <v>18</v>
      </c>
      <c r="R7" s="11">
        <f t="shared" si="5"/>
        <v>0.16216216216216217</v>
      </c>
      <c r="S7" s="10">
        <v>33</v>
      </c>
      <c r="T7" s="11">
        <f t="shared" si="6"/>
        <v>0.29729729729729731</v>
      </c>
      <c r="U7" s="10">
        <v>60</v>
      </c>
      <c r="V7" s="12">
        <f t="shared" si="7"/>
        <v>0.54054054054054057</v>
      </c>
      <c r="W7" s="13">
        <f t="shared" si="8"/>
        <v>111</v>
      </c>
      <c r="X7" s="14">
        <f t="shared" si="9"/>
        <v>3.6486486486486487</v>
      </c>
      <c r="Y7" s="19">
        <f>(SUM(X5:X7)/3)</f>
        <v>5.4845695609846556</v>
      </c>
      <c r="Z7" s="20" t="str">
        <f>IF(Y7&lt;=3,"Ruim",IF(Y7&gt;=7,"Bom","Regular"))</f>
        <v>Regular</v>
      </c>
      <c r="AA7" s="20"/>
    </row>
    <row r="8" spans="1:27" ht="12.75" x14ac:dyDescent="0.2">
      <c r="A8" s="5"/>
      <c r="B8" s="5"/>
      <c r="C8" s="5"/>
      <c r="D8" s="5"/>
      <c r="E8" s="5"/>
      <c r="F8" s="5"/>
      <c r="G8" s="5"/>
    </row>
    <row r="9" spans="1:27" ht="12.75" x14ac:dyDescent="0.2">
      <c r="A9" s="6" t="s">
        <v>3</v>
      </c>
      <c r="B9" s="9">
        <v>42920</v>
      </c>
      <c r="C9" s="43" t="s">
        <v>4</v>
      </c>
      <c r="D9" s="44"/>
      <c r="E9" s="45" t="s">
        <v>5</v>
      </c>
      <c r="F9" s="44"/>
      <c r="G9" s="46" t="s">
        <v>7</v>
      </c>
      <c r="H9" s="44"/>
      <c r="I9" s="7" t="s">
        <v>10</v>
      </c>
      <c r="J9" s="7" t="s">
        <v>11</v>
      </c>
      <c r="K9" s="40" t="s">
        <v>12</v>
      </c>
      <c r="L9" s="41"/>
      <c r="M9" s="8" t="s">
        <v>13</v>
      </c>
      <c r="O9" s="6" t="s">
        <v>3</v>
      </c>
      <c r="P9" s="9">
        <v>42920</v>
      </c>
      <c r="Q9" s="43" t="s">
        <v>4</v>
      </c>
      <c r="R9" s="44"/>
      <c r="S9" s="45" t="s">
        <v>5</v>
      </c>
      <c r="T9" s="44"/>
      <c r="U9" s="46" t="s">
        <v>7</v>
      </c>
      <c r="V9" s="44"/>
      <c r="W9" s="7" t="s">
        <v>10</v>
      </c>
      <c r="X9" s="7" t="s">
        <v>11</v>
      </c>
      <c r="Y9" s="40" t="s">
        <v>12</v>
      </c>
      <c r="Z9" s="41"/>
      <c r="AA9" s="8" t="s">
        <v>13</v>
      </c>
    </row>
    <row r="10" spans="1:27" ht="12.75" x14ac:dyDescent="0.2">
      <c r="A10" s="3" t="s">
        <v>6</v>
      </c>
      <c r="B10" s="3" t="s">
        <v>85</v>
      </c>
      <c r="C10" s="10">
        <v>123</v>
      </c>
      <c r="D10" s="11">
        <f t="shared" ref="D10:D12" si="10">(C10/I10)</f>
        <v>0.40460526315789475</v>
      </c>
      <c r="E10" s="10">
        <v>92</v>
      </c>
      <c r="F10" s="11">
        <f t="shared" ref="F10:F12" si="11">E10/I10</f>
        <v>0.30263157894736842</v>
      </c>
      <c r="G10" s="10">
        <v>89</v>
      </c>
      <c r="H10" s="12">
        <f t="shared" ref="H10:H12" si="12">G10/I10</f>
        <v>0.29276315789473684</v>
      </c>
      <c r="I10" s="13">
        <f t="shared" ref="I10:I12" si="13">SUM(C10+E10+G10)</f>
        <v>304</v>
      </c>
      <c r="J10" s="14">
        <f t="shared" ref="J10:J12" si="14">((C10*10)+(E10*5)+(G10*1))/I10</f>
        <v>5.8519736842105265</v>
      </c>
      <c r="K10" s="15">
        <f>SUM(I10:I12)</f>
        <v>658</v>
      </c>
      <c r="L10" s="16">
        <f>K10/M10</f>
        <v>0.45694444444444443</v>
      </c>
      <c r="M10" s="17">
        <v>1440</v>
      </c>
      <c r="O10" s="3" t="s">
        <v>6</v>
      </c>
      <c r="P10" s="3" t="s">
        <v>87</v>
      </c>
      <c r="Q10" s="10">
        <v>91</v>
      </c>
      <c r="R10" s="11">
        <f t="shared" ref="R10:R12" si="15">(Q10/W10)</f>
        <v>0.36254980079681276</v>
      </c>
      <c r="S10" s="10">
        <v>66</v>
      </c>
      <c r="T10" s="11">
        <f t="shared" ref="T10:T12" si="16">S10/W10</f>
        <v>0.26294820717131473</v>
      </c>
      <c r="U10" s="10">
        <v>94</v>
      </c>
      <c r="V10" s="12">
        <f t="shared" ref="V10:V12" si="17">U10/W10</f>
        <v>0.37450199203187251</v>
      </c>
      <c r="W10" s="13">
        <f t="shared" ref="W10:W12" si="18">SUM(Q10+S10+U10)</f>
        <v>251</v>
      </c>
      <c r="X10" s="14">
        <f t="shared" ref="X10:X12" si="19">((Q10*10)+(S10*5)+(U10*1))/W10</f>
        <v>5.3147410358565734</v>
      </c>
      <c r="Y10" s="15">
        <f>SUM(W10:W12)</f>
        <v>721</v>
      </c>
      <c r="Z10" s="16">
        <f>Y10/AA10</f>
        <v>1.7125890736342042</v>
      </c>
      <c r="AA10" s="17">
        <v>421</v>
      </c>
    </row>
    <row r="11" spans="1:27" ht="12.75" x14ac:dyDescent="0.2">
      <c r="A11" s="3" t="s">
        <v>8</v>
      </c>
      <c r="B11" s="3" t="s">
        <v>67</v>
      </c>
      <c r="C11" s="10">
        <v>127</v>
      </c>
      <c r="D11" s="11">
        <f t="shared" si="10"/>
        <v>0.51626016260162599</v>
      </c>
      <c r="E11" s="10">
        <v>73</v>
      </c>
      <c r="F11" s="11">
        <f t="shared" si="11"/>
        <v>0.2967479674796748</v>
      </c>
      <c r="G11" s="10">
        <v>46</v>
      </c>
      <c r="H11" s="12">
        <f t="shared" si="12"/>
        <v>0.18699186991869918</v>
      </c>
      <c r="I11" s="13">
        <f t="shared" si="13"/>
        <v>246</v>
      </c>
      <c r="J11" s="14">
        <f t="shared" si="14"/>
        <v>6.833333333333333</v>
      </c>
      <c r="K11" s="42" t="s">
        <v>17</v>
      </c>
      <c r="L11" s="41"/>
      <c r="M11" s="41"/>
      <c r="O11" s="3" t="s">
        <v>8</v>
      </c>
      <c r="P11" s="3" t="s">
        <v>210</v>
      </c>
      <c r="Q11" s="10">
        <v>125</v>
      </c>
      <c r="R11" s="11">
        <f t="shared" si="15"/>
        <v>0.36337209302325579</v>
      </c>
      <c r="S11" s="10">
        <v>115</v>
      </c>
      <c r="T11" s="11">
        <f t="shared" si="16"/>
        <v>0.33430232558139533</v>
      </c>
      <c r="U11" s="10">
        <v>104</v>
      </c>
      <c r="V11" s="12">
        <f t="shared" si="17"/>
        <v>0.30232558139534882</v>
      </c>
      <c r="W11" s="13">
        <f t="shared" si="18"/>
        <v>344</v>
      </c>
      <c r="X11" s="14">
        <f t="shared" si="19"/>
        <v>5.6075581395348841</v>
      </c>
      <c r="Y11" s="42" t="s">
        <v>17</v>
      </c>
      <c r="Z11" s="41"/>
      <c r="AA11" s="41"/>
    </row>
    <row r="12" spans="1:27" ht="12.75" x14ac:dyDescent="0.2">
      <c r="A12" s="3" t="s">
        <v>9</v>
      </c>
      <c r="B12" s="3" t="s">
        <v>115</v>
      </c>
      <c r="C12" s="10">
        <v>96</v>
      </c>
      <c r="D12" s="11">
        <f t="shared" si="10"/>
        <v>0.88888888888888884</v>
      </c>
      <c r="E12" s="10">
        <v>11</v>
      </c>
      <c r="F12" s="11">
        <f t="shared" si="11"/>
        <v>0.10185185185185185</v>
      </c>
      <c r="G12" s="10">
        <v>1</v>
      </c>
      <c r="H12" s="12">
        <f t="shared" si="12"/>
        <v>9.2592592592592587E-3</v>
      </c>
      <c r="I12" s="13">
        <f t="shared" si="13"/>
        <v>108</v>
      </c>
      <c r="J12" s="14">
        <f t="shared" si="14"/>
        <v>9.4074074074074066</v>
      </c>
      <c r="K12" s="19">
        <f>(SUM(J10:J12)/3)</f>
        <v>7.3642381416504223</v>
      </c>
      <c r="L12" s="20" t="str">
        <f>IF(K12&lt;=3,"Ruim",IF(K12&gt;=7,"Bom","Regular"))</f>
        <v>Bom</v>
      </c>
      <c r="M12" s="20"/>
      <c r="O12" s="3" t="s">
        <v>9</v>
      </c>
      <c r="P12" s="3" t="s">
        <v>91</v>
      </c>
      <c r="Q12" s="10">
        <v>17</v>
      </c>
      <c r="R12" s="11">
        <f t="shared" si="15"/>
        <v>0.13492063492063491</v>
      </c>
      <c r="S12" s="10">
        <v>27</v>
      </c>
      <c r="T12" s="11">
        <f t="shared" si="16"/>
        <v>0.21428571428571427</v>
      </c>
      <c r="U12" s="10">
        <v>82</v>
      </c>
      <c r="V12" s="12">
        <f t="shared" si="17"/>
        <v>0.65079365079365081</v>
      </c>
      <c r="W12" s="13">
        <f t="shared" si="18"/>
        <v>126</v>
      </c>
      <c r="X12" s="14">
        <f t="shared" si="19"/>
        <v>3.0714285714285716</v>
      </c>
      <c r="Y12" s="19">
        <f>(SUM(X10:X12)/3)</f>
        <v>4.6645759156066768</v>
      </c>
      <c r="Z12" s="20" t="str">
        <f>IF(Y12&lt;=3,"Ruim",IF(Y12&gt;=7,"Bom","Regular"))</f>
        <v>Regular</v>
      </c>
      <c r="AA12" s="20"/>
    </row>
    <row r="13" spans="1:27" ht="12.75" x14ac:dyDescent="0.2">
      <c r="A13" s="5"/>
      <c r="B13" s="5"/>
      <c r="C13" s="5"/>
      <c r="D13" s="5"/>
      <c r="E13" s="5"/>
      <c r="F13" s="5"/>
      <c r="G13" s="5"/>
    </row>
    <row r="14" spans="1:27" ht="12.75" x14ac:dyDescent="0.2">
      <c r="A14" s="6" t="s">
        <v>3</v>
      </c>
      <c r="B14" s="9">
        <v>42921</v>
      </c>
      <c r="C14" s="43" t="s">
        <v>4</v>
      </c>
      <c r="D14" s="44"/>
      <c r="E14" s="45" t="s">
        <v>5</v>
      </c>
      <c r="F14" s="44"/>
      <c r="G14" s="46" t="s">
        <v>7</v>
      </c>
      <c r="H14" s="44"/>
      <c r="I14" s="7" t="s">
        <v>10</v>
      </c>
      <c r="J14" s="7" t="s">
        <v>11</v>
      </c>
      <c r="K14" s="40" t="s">
        <v>12</v>
      </c>
      <c r="L14" s="41"/>
      <c r="M14" s="8" t="s">
        <v>13</v>
      </c>
      <c r="O14" s="6" t="s">
        <v>3</v>
      </c>
      <c r="P14" s="9">
        <v>42921</v>
      </c>
      <c r="Q14" s="43" t="s">
        <v>4</v>
      </c>
      <c r="R14" s="44"/>
      <c r="S14" s="45" t="s">
        <v>5</v>
      </c>
      <c r="T14" s="44"/>
      <c r="U14" s="46" t="s">
        <v>7</v>
      </c>
      <c r="V14" s="44"/>
      <c r="W14" s="7" t="s">
        <v>10</v>
      </c>
      <c r="X14" s="7" t="s">
        <v>11</v>
      </c>
      <c r="Y14" s="40" t="s">
        <v>12</v>
      </c>
      <c r="Z14" s="41"/>
      <c r="AA14" s="8" t="s">
        <v>13</v>
      </c>
    </row>
    <row r="15" spans="1:27" ht="12.75" x14ac:dyDescent="0.2">
      <c r="A15" s="3" t="s">
        <v>6</v>
      </c>
      <c r="B15" s="3" t="s">
        <v>61</v>
      </c>
      <c r="C15" s="10">
        <v>135</v>
      </c>
      <c r="D15" s="11">
        <f t="shared" ref="D15:D17" si="20">(C15/I15)</f>
        <v>0.46551724137931033</v>
      </c>
      <c r="E15" s="10">
        <v>69</v>
      </c>
      <c r="F15" s="11">
        <f t="shared" ref="F15:F17" si="21">E15/I15</f>
        <v>0.23793103448275862</v>
      </c>
      <c r="G15" s="10">
        <v>86</v>
      </c>
      <c r="H15" s="12">
        <f t="shared" ref="H15:H17" si="22">G15/I15</f>
        <v>0.29655172413793102</v>
      </c>
      <c r="I15" s="13">
        <f t="shared" ref="I15:I17" si="23">SUM(C15+E15+G15)</f>
        <v>290</v>
      </c>
      <c r="J15" s="14">
        <f t="shared" ref="J15:J17" si="24">((C15*10)+(E15*5)+(G15*1))/I15</f>
        <v>6.1413793103448278</v>
      </c>
      <c r="K15" s="15">
        <f>SUM(I15:I17)</f>
        <v>488</v>
      </c>
      <c r="L15" s="16">
        <f>K15/M15</f>
        <v>0.35465116279069769</v>
      </c>
      <c r="M15" s="17">
        <v>1376</v>
      </c>
      <c r="O15" s="3" t="s">
        <v>6</v>
      </c>
      <c r="P15" s="3" t="s">
        <v>32</v>
      </c>
      <c r="Q15" s="10">
        <v>125</v>
      </c>
      <c r="R15" s="11">
        <f t="shared" ref="R15:R17" si="25">(Q15/W15)</f>
        <v>0.7142857142857143</v>
      </c>
      <c r="S15" s="10">
        <v>49</v>
      </c>
      <c r="T15" s="11">
        <f t="shared" ref="T15:T17" si="26">S15/W15</f>
        <v>0.28000000000000003</v>
      </c>
      <c r="U15" s="10">
        <v>1</v>
      </c>
      <c r="V15" s="12">
        <f t="shared" ref="V15:V17" si="27">U15/W15</f>
        <v>5.7142857142857143E-3</v>
      </c>
      <c r="W15" s="13">
        <f t="shared" ref="W15:W17" si="28">SUM(Q15+S15+U15)</f>
        <v>175</v>
      </c>
      <c r="X15" s="14">
        <f t="shared" ref="X15:X17" si="29">((Q15*10)+(S15*5)+(U15*1))/W15</f>
        <v>8.548571428571428</v>
      </c>
      <c r="Y15" s="15">
        <f>SUM(W15:W17)</f>
        <v>587</v>
      </c>
      <c r="Z15" s="16">
        <f>Y15/AA15</f>
        <v>1.6038251366120218</v>
      </c>
      <c r="AA15" s="17">
        <v>366</v>
      </c>
    </row>
    <row r="16" spans="1:27" ht="12.75" x14ac:dyDescent="0.2">
      <c r="A16" s="3" t="s">
        <v>8</v>
      </c>
      <c r="B16" s="3" t="s">
        <v>24</v>
      </c>
      <c r="C16" s="10">
        <v>23</v>
      </c>
      <c r="D16" s="11">
        <f t="shared" si="20"/>
        <v>0.22115384615384615</v>
      </c>
      <c r="E16" s="10">
        <v>36</v>
      </c>
      <c r="F16" s="11">
        <f t="shared" si="21"/>
        <v>0.34615384615384615</v>
      </c>
      <c r="G16" s="10">
        <v>45</v>
      </c>
      <c r="H16" s="12">
        <f t="shared" si="22"/>
        <v>0.43269230769230771</v>
      </c>
      <c r="I16" s="13">
        <f t="shared" si="23"/>
        <v>104</v>
      </c>
      <c r="J16" s="14">
        <f t="shared" si="24"/>
        <v>4.375</v>
      </c>
      <c r="K16" s="42" t="s">
        <v>17</v>
      </c>
      <c r="L16" s="41"/>
      <c r="M16" s="41"/>
      <c r="O16" s="3" t="s">
        <v>8</v>
      </c>
      <c r="P16" s="18" t="s">
        <v>33</v>
      </c>
      <c r="Q16" s="10">
        <v>105</v>
      </c>
      <c r="R16" s="11">
        <f t="shared" si="25"/>
        <v>0.40697674418604651</v>
      </c>
      <c r="S16" s="10">
        <v>82</v>
      </c>
      <c r="T16" s="11">
        <f t="shared" si="26"/>
        <v>0.31782945736434109</v>
      </c>
      <c r="U16" s="10">
        <v>71</v>
      </c>
      <c r="V16" s="12">
        <f t="shared" si="27"/>
        <v>0.27519379844961239</v>
      </c>
      <c r="W16" s="13">
        <f t="shared" si="28"/>
        <v>258</v>
      </c>
      <c r="X16" s="14">
        <f t="shared" si="29"/>
        <v>5.9341085271317828</v>
      </c>
      <c r="Y16" s="42" t="s">
        <v>17</v>
      </c>
      <c r="Z16" s="41"/>
      <c r="AA16" s="41"/>
    </row>
    <row r="17" spans="1:27" ht="12.75" x14ac:dyDescent="0.2">
      <c r="A17" s="3" t="s">
        <v>9</v>
      </c>
      <c r="B17" s="3" t="s">
        <v>26</v>
      </c>
      <c r="C17" s="10">
        <v>68</v>
      </c>
      <c r="D17" s="11">
        <f t="shared" si="20"/>
        <v>0.72340425531914898</v>
      </c>
      <c r="E17" s="10">
        <v>7</v>
      </c>
      <c r="F17" s="11">
        <f t="shared" si="21"/>
        <v>7.4468085106382975E-2</v>
      </c>
      <c r="G17" s="10">
        <v>19</v>
      </c>
      <c r="H17" s="12">
        <f t="shared" si="22"/>
        <v>0.20212765957446807</v>
      </c>
      <c r="I17" s="13">
        <f t="shared" si="23"/>
        <v>94</v>
      </c>
      <c r="J17" s="14">
        <f t="shared" si="24"/>
        <v>7.8085106382978724</v>
      </c>
      <c r="K17" s="19">
        <f>(SUM(J15:J17)/3)</f>
        <v>6.1082966495475661</v>
      </c>
      <c r="L17" s="20" t="str">
        <f>IF(K17&lt;=3,"Ruim",IF(K17&gt;=7,"Bom","Regular"))</f>
        <v>Regular</v>
      </c>
      <c r="M17" s="20"/>
      <c r="O17" s="3" t="s">
        <v>9</v>
      </c>
      <c r="P17" s="18" t="s">
        <v>99</v>
      </c>
      <c r="Q17" s="10">
        <v>89</v>
      </c>
      <c r="R17" s="11">
        <f t="shared" si="25"/>
        <v>0.57792207792207795</v>
      </c>
      <c r="S17" s="10">
        <v>30</v>
      </c>
      <c r="T17" s="11">
        <f t="shared" si="26"/>
        <v>0.19480519480519481</v>
      </c>
      <c r="U17" s="10">
        <v>35</v>
      </c>
      <c r="V17" s="12">
        <f t="shared" si="27"/>
        <v>0.22727272727272727</v>
      </c>
      <c r="W17" s="13">
        <f t="shared" si="28"/>
        <v>154</v>
      </c>
      <c r="X17" s="14">
        <f t="shared" si="29"/>
        <v>6.9805194805194803</v>
      </c>
      <c r="Y17" s="19">
        <f>(SUM(X15:X17)/3)</f>
        <v>7.1543998120742307</v>
      </c>
      <c r="Z17" s="20" t="str">
        <f>IF(Y17&lt;=3,"Ruim",IF(Y17&gt;=7,"Bom","Regular"))</f>
        <v>Bom</v>
      </c>
      <c r="AA17" s="20"/>
    </row>
    <row r="19" spans="1:27" ht="12.75" x14ac:dyDescent="0.2">
      <c r="A19" s="6" t="s">
        <v>3</v>
      </c>
      <c r="B19" s="9">
        <v>42922</v>
      </c>
      <c r="C19" s="43" t="s">
        <v>4</v>
      </c>
      <c r="D19" s="44"/>
      <c r="E19" s="45" t="s">
        <v>5</v>
      </c>
      <c r="F19" s="44"/>
      <c r="G19" s="46" t="s">
        <v>7</v>
      </c>
      <c r="H19" s="44"/>
      <c r="I19" s="7" t="s">
        <v>10</v>
      </c>
      <c r="J19" s="7" t="s">
        <v>11</v>
      </c>
      <c r="K19" s="40" t="s">
        <v>12</v>
      </c>
      <c r="L19" s="41"/>
      <c r="M19" s="8" t="s">
        <v>13</v>
      </c>
      <c r="O19" s="6" t="s">
        <v>3</v>
      </c>
      <c r="P19" s="9">
        <v>42922</v>
      </c>
      <c r="Q19" s="43" t="s">
        <v>4</v>
      </c>
      <c r="R19" s="44"/>
      <c r="S19" s="45" t="s">
        <v>5</v>
      </c>
      <c r="T19" s="44"/>
      <c r="U19" s="46" t="s">
        <v>7</v>
      </c>
      <c r="V19" s="44"/>
      <c r="W19" s="7" t="s">
        <v>10</v>
      </c>
      <c r="X19" s="7" t="s">
        <v>11</v>
      </c>
      <c r="Y19" s="40" t="s">
        <v>12</v>
      </c>
      <c r="Z19" s="41"/>
      <c r="AA19" s="8" t="s">
        <v>13</v>
      </c>
    </row>
    <row r="20" spans="1:27" ht="12.75" x14ac:dyDescent="0.2">
      <c r="A20" s="3" t="s">
        <v>6</v>
      </c>
      <c r="B20" s="3" t="s">
        <v>101</v>
      </c>
      <c r="C20" s="10">
        <v>141</v>
      </c>
      <c r="D20" s="11">
        <f t="shared" ref="D20:D22" si="30">(C20/I20)</f>
        <v>0.68780487804878043</v>
      </c>
      <c r="E20" s="10">
        <v>36</v>
      </c>
      <c r="F20" s="11">
        <f t="shared" ref="F20:F22" si="31">E20/I20</f>
        <v>0.17560975609756097</v>
      </c>
      <c r="G20" s="10">
        <v>28</v>
      </c>
      <c r="H20" s="12">
        <f t="shared" ref="H20:H22" si="32">G20/I20</f>
        <v>0.13658536585365855</v>
      </c>
      <c r="I20" s="13">
        <f t="shared" ref="I20:I22" si="33">SUM(C20+E20+G20)</f>
        <v>205</v>
      </c>
      <c r="J20" s="14">
        <f t="shared" ref="J20:J22" si="34">((C20*10)+(E20*5)+(G20*1))/I20</f>
        <v>7.8926829268292682</v>
      </c>
      <c r="K20" s="15">
        <f>SUM(I20:I22)</f>
        <v>549</v>
      </c>
      <c r="L20" s="16">
        <f>K20/M20</f>
        <v>0.57850368809272923</v>
      </c>
      <c r="M20" s="17">
        <v>949</v>
      </c>
      <c r="O20" s="3" t="s">
        <v>6</v>
      </c>
      <c r="P20" s="3" t="s">
        <v>39</v>
      </c>
      <c r="Q20" s="10">
        <v>200</v>
      </c>
      <c r="R20" s="11">
        <f t="shared" ref="R20:R22" si="35">(Q20/W20)</f>
        <v>0.57306590257879653</v>
      </c>
      <c r="S20" s="10">
        <v>83</v>
      </c>
      <c r="T20" s="11">
        <f t="shared" ref="T20:T22" si="36">S20/W20</f>
        <v>0.23782234957020057</v>
      </c>
      <c r="U20" s="10">
        <v>66</v>
      </c>
      <c r="V20" s="12">
        <f t="shared" ref="V20:V22" si="37">U20/W20</f>
        <v>0.18911174785100288</v>
      </c>
      <c r="W20" s="13">
        <f t="shared" ref="W20:W22" si="38">SUM(Q20+S20+U20)</f>
        <v>349</v>
      </c>
      <c r="X20" s="14">
        <f t="shared" ref="X20:X22" si="39">((Q20*10)+(S20*5)+(U20*1))/W20</f>
        <v>7.1088825214899716</v>
      </c>
      <c r="Y20" s="15">
        <f>SUM(W20:W22)</f>
        <v>622</v>
      </c>
      <c r="Z20" s="16">
        <f>Y20/AA20</f>
        <v>2.5491803278688523</v>
      </c>
      <c r="AA20" s="17">
        <v>244</v>
      </c>
    </row>
    <row r="21" spans="1:27" ht="12.75" x14ac:dyDescent="0.2">
      <c r="A21" s="3" t="s">
        <v>8</v>
      </c>
      <c r="B21" s="3" t="s">
        <v>104</v>
      </c>
      <c r="C21" s="10">
        <v>79</v>
      </c>
      <c r="D21" s="11">
        <f t="shared" si="30"/>
        <v>0.24687500000000001</v>
      </c>
      <c r="E21" s="10">
        <v>107</v>
      </c>
      <c r="F21" s="11">
        <f t="shared" si="31"/>
        <v>0.33437499999999998</v>
      </c>
      <c r="G21" s="10">
        <v>134</v>
      </c>
      <c r="H21" s="12">
        <f t="shared" si="32"/>
        <v>0.41875000000000001</v>
      </c>
      <c r="I21" s="13">
        <f t="shared" si="33"/>
        <v>320</v>
      </c>
      <c r="J21" s="14">
        <f t="shared" si="34"/>
        <v>4.5593750000000002</v>
      </c>
      <c r="K21" s="42" t="s">
        <v>17</v>
      </c>
      <c r="L21" s="41"/>
      <c r="M21" s="41"/>
      <c r="O21" s="3" t="s">
        <v>8</v>
      </c>
      <c r="P21" s="3" t="s">
        <v>136</v>
      </c>
      <c r="Q21" s="10">
        <v>72</v>
      </c>
      <c r="R21" s="11">
        <f t="shared" si="35"/>
        <v>0.35294117647058826</v>
      </c>
      <c r="S21" s="10">
        <v>38</v>
      </c>
      <c r="T21" s="11">
        <f t="shared" si="36"/>
        <v>0.18627450980392157</v>
      </c>
      <c r="U21" s="10">
        <v>94</v>
      </c>
      <c r="V21" s="12">
        <f t="shared" si="37"/>
        <v>0.46078431372549017</v>
      </c>
      <c r="W21" s="13">
        <f t="shared" si="38"/>
        <v>204</v>
      </c>
      <c r="X21" s="14">
        <f t="shared" si="39"/>
        <v>4.9215686274509807</v>
      </c>
      <c r="Y21" s="42" t="s">
        <v>17</v>
      </c>
      <c r="Z21" s="41"/>
      <c r="AA21" s="41"/>
    </row>
    <row r="22" spans="1:27" ht="12.75" x14ac:dyDescent="0.2">
      <c r="A22" s="3" t="s">
        <v>9</v>
      </c>
      <c r="B22" s="3" t="s">
        <v>105</v>
      </c>
      <c r="C22" s="10">
        <v>5</v>
      </c>
      <c r="D22" s="11">
        <f t="shared" si="30"/>
        <v>0.20833333333333334</v>
      </c>
      <c r="E22" s="10">
        <v>10</v>
      </c>
      <c r="F22" s="11">
        <f t="shared" si="31"/>
        <v>0.41666666666666669</v>
      </c>
      <c r="G22" s="10">
        <v>9</v>
      </c>
      <c r="H22" s="12">
        <f t="shared" si="32"/>
        <v>0.375</v>
      </c>
      <c r="I22" s="13">
        <f t="shared" si="33"/>
        <v>24</v>
      </c>
      <c r="J22" s="14">
        <f t="shared" si="34"/>
        <v>4.541666666666667</v>
      </c>
      <c r="K22" s="19">
        <f>(SUM(J20:J22)/3)</f>
        <v>5.664574864498646</v>
      </c>
      <c r="L22" s="20" t="str">
        <f>IF(K22&lt;=3,"Ruim",IF(K22&gt;=7,"Bom","Regular"))</f>
        <v>Regular</v>
      </c>
      <c r="M22" s="20"/>
      <c r="O22" s="3" t="s">
        <v>9</v>
      </c>
      <c r="P22" s="3" t="s">
        <v>106</v>
      </c>
      <c r="Q22" s="10">
        <v>25</v>
      </c>
      <c r="R22" s="11">
        <f t="shared" si="35"/>
        <v>0.36231884057971014</v>
      </c>
      <c r="S22" s="10">
        <v>11</v>
      </c>
      <c r="T22" s="11">
        <f t="shared" si="36"/>
        <v>0.15942028985507245</v>
      </c>
      <c r="U22" s="10">
        <v>33</v>
      </c>
      <c r="V22" s="12">
        <f t="shared" si="37"/>
        <v>0.47826086956521741</v>
      </c>
      <c r="W22" s="13">
        <f t="shared" si="38"/>
        <v>69</v>
      </c>
      <c r="X22" s="14">
        <f t="shared" si="39"/>
        <v>4.8985507246376816</v>
      </c>
      <c r="Y22" s="19">
        <f>(SUM(X20:X22)/3)</f>
        <v>5.6430006245262119</v>
      </c>
      <c r="Z22" s="20" t="str">
        <f>IF(Y22&lt;=3,"Ruim",IF(Y22&gt;=7,"Bom","Regular"))</f>
        <v>Regular</v>
      </c>
      <c r="AA22" s="20"/>
    </row>
    <row r="23" spans="1:27" ht="12.75" x14ac:dyDescent="0.2">
      <c r="A23" s="18"/>
      <c r="B23" s="18"/>
      <c r="C23" s="17"/>
      <c r="D23" s="39"/>
      <c r="E23" s="17"/>
      <c r="F23" s="39"/>
      <c r="G23" s="17"/>
      <c r="H23" s="12"/>
      <c r="I23" s="13"/>
      <c r="J23" s="14"/>
      <c r="K23" s="19"/>
      <c r="L23" s="20"/>
      <c r="M23" s="20"/>
      <c r="O23" s="18"/>
      <c r="P23" s="18"/>
      <c r="Q23" s="17"/>
      <c r="R23" s="39"/>
      <c r="S23" s="17"/>
      <c r="T23" s="39"/>
      <c r="U23" s="17"/>
      <c r="V23" s="12"/>
      <c r="W23" s="13"/>
      <c r="X23" s="14"/>
      <c r="Y23" s="19"/>
      <c r="Z23" s="20"/>
      <c r="AA23" s="20"/>
    </row>
    <row r="24" spans="1:27" ht="12.75" x14ac:dyDescent="0.2">
      <c r="A24" s="6" t="s">
        <v>3</v>
      </c>
      <c r="B24" s="9">
        <v>42923</v>
      </c>
      <c r="C24" s="43" t="s">
        <v>4</v>
      </c>
      <c r="D24" s="44"/>
      <c r="E24" s="45" t="s">
        <v>5</v>
      </c>
      <c r="F24" s="44"/>
      <c r="G24" s="46" t="s">
        <v>7</v>
      </c>
      <c r="H24" s="44"/>
      <c r="I24" s="7" t="s">
        <v>10</v>
      </c>
      <c r="J24" s="7" t="s">
        <v>11</v>
      </c>
      <c r="K24" s="40" t="s">
        <v>12</v>
      </c>
      <c r="L24" s="41"/>
      <c r="M24" s="8" t="s">
        <v>13</v>
      </c>
      <c r="O24" s="6" t="s">
        <v>3</v>
      </c>
      <c r="P24" s="9">
        <v>42923</v>
      </c>
      <c r="Q24" s="43" t="s">
        <v>4</v>
      </c>
      <c r="R24" s="44"/>
      <c r="S24" s="45" t="s">
        <v>5</v>
      </c>
      <c r="T24" s="44"/>
      <c r="U24" s="46" t="s">
        <v>7</v>
      </c>
      <c r="V24" s="44"/>
      <c r="W24" s="7" t="s">
        <v>10</v>
      </c>
      <c r="X24" s="7" t="s">
        <v>11</v>
      </c>
      <c r="Y24" s="40" t="s">
        <v>12</v>
      </c>
      <c r="Z24" s="41"/>
      <c r="AA24" s="8" t="s">
        <v>13</v>
      </c>
    </row>
    <row r="25" spans="1:27" ht="12.75" x14ac:dyDescent="0.2">
      <c r="A25" s="3" t="s">
        <v>6</v>
      </c>
      <c r="B25" s="3" t="s">
        <v>100</v>
      </c>
      <c r="C25" s="10">
        <v>53</v>
      </c>
      <c r="D25" s="11">
        <f t="shared" ref="D25:D27" si="40">(C25/I25)</f>
        <v>0.40458015267175573</v>
      </c>
      <c r="E25" s="10">
        <v>38</v>
      </c>
      <c r="F25" s="11">
        <f t="shared" ref="F25:F27" si="41">E25/I25</f>
        <v>0.29007633587786258</v>
      </c>
      <c r="G25" s="10">
        <v>40</v>
      </c>
      <c r="H25" s="12">
        <f t="shared" ref="H25:H27" si="42">G25/I25</f>
        <v>0.30534351145038169</v>
      </c>
      <c r="I25" s="13">
        <f t="shared" ref="I25:I27" si="43">SUM(C25+E25+G25)</f>
        <v>131</v>
      </c>
      <c r="J25" s="14">
        <f t="shared" ref="J25:J27" si="44">((C25*10)+(E25*5)+(G25*1))/I25</f>
        <v>5.8015267175572518</v>
      </c>
      <c r="K25" s="15">
        <f>SUM(I25:I27)</f>
        <v>233</v>
      </c>
      <c r="L25" s="16">
        <f>K25/M25</f>
        <v>0.24552160168598525</v>
      </c>
      <c r="M25" s="17">
        <v>949</v>
      </c>
      <c r="O25" s="3" t="s">
        <v>6</v>
      </c>
      <c r="P25" s="3" t="s">
        <v>40</v>
      </c>
      <c r="Q25" s="10">
        <v>229</v>
      </c>
      <c r="R25" s="11">
        <f t="shared" ref="R25:R27" si="45">(Q25/W25)</f>
        <v>0.66569767441860461</v>
      </c>
      <c r="S25" s="10">
        <v>52</v>
      </c>
      <c r="T25" s="11">
        <f t="shared" ref="T25:T27" si="46">S25/W25</f>
        <v>0.15116279069767441</v>
      </c>
      <c r="U25" s="10">
        <v>63</v>
      </c>
      <c r="V25" s="12">
        <f t="shared" ref="V25:V27" si="47">U25/W25</f>
        <v>0.18313953488372092</v>
      </c>
      <c r="W25" s="13">
        <f t="shared" ref="W25:W27" si="48">SUM(Q25+S25+U25)</f>
        <v>344</v>
      </c>
      <c r="X25" s="14">
        <f t="shared" ref="X25:X27" si="49">((Q25*10)+(S25*5)+(U25*1))/W25</f>
        <v>7.5959302325581399</v>
      </c>
      <c r="Y25" s="15">
        <f>SUM(W25:W27)</f>
        <v>743</v>
      </c>
      <c r="Z25" s="16">
        <f>Y25/AA25</f>
        <v>3.0450819672131146</v>
      </c>
      <c r="AA25" s="17">
        <v>244</v>
      </c>
    </row>
    <row r="26" spans="1:27" ht="12.75" x14ac:dyDescent="0.2">
      <c r="A26" s="3" t="s">
        <v>8</v>
      </c>
      <c r="B26" s="3" t="s">
        <v>102</v>
      </c>
      <c r="C26" s="10">
        <v>48</v>
      </c>
      <c r="D26" s="11">
        <f t="shared" si="40"/>
        <v>0.55172413793103448</v>
      </c>
      <c r="E26" s="10">
        <v>32</v>
      </c>
      <c r="F26" s="11">
        <f t="shared" si="41"/>
        <v>0.36781609195402298</v>
      </c>
      <c r="G26" s="10">
        <v>7</v>
      </c>
      <c r="H26" s="12">
        <f t="shared" si="42"/>
        <v>8.0459770114942528E-2</v>
      </c>
      <c r="I26" s="13">
        <f t="shared" si="43"/>
        <v>87</v>
      </c>
      <c r="J26" s="14">
        <f t="shared" si="44"/>
        <v>7.4367816091954024</v>
      </c>
      <c r="K26" s="42" t="s">
        <v>17</v>
      </c>
      <c r="L26" s="41"/>
      <c r="M26" s="41"/>
      <c r="O26" s="3" t="s">
        <v>8</v>
      </c>
      <c r="P26" s="3" t="s">
        <v>41</v>
      </c>
      <c r="Q26" s="10">
        <v>91</v>
      </c>
      <c r="R26" s="11">
        <f t="shared" si="45"/>
        <v>0.25138121546961328</v>
      </c>
      <c r="S26" s="10">
        <v>204</v>
      </c>
      <c r="T26" s="11">
        <f t="shared" si="46"/>
        <v>0.56353591160220995</v>
      </c>
      <c r="U26" s="10">
        <v>67</v>
      </c>
      <c r="V26" s="12">
        <f t="shared" si="47"/>
        <v>0.18508287292817679</v>
      </c>
      <c r="W26" s="13">
        <f t="shared" si="48"/>
        <v>362</v>
      </c>
      <c r="X26" s="14">
        <f t="shared" si="49"/>
        <v>5.5165745856353592</v>
      </c>
      <c r="Y26" s="42" t="s">
        <v>17</v>
      </c>
      <c r="Z26" s="41"/>
      <c r="AA26" s="41"/>
    </row>
    <row r="27" spans="1:27" ht="12.75" x14ac:dyDescent="0.2">
      <c r="A27" s="3" t="s">
        <v>9</v>
      </c>
      <c r="B27" s="3" t="s">
        <v>140</v>
      </c>
      <c r="C27" s="10">
        <v>4</v>
      </c>
      <c r="D27" s="11">
        <f t="shared" si="40"/>
        <v>0.26666666666666666</v>
      </c>
      <c r="E27" s="10">
        <v>4</v>
      </c>
      <c r="F27" s="11">
        <f t="shared" si="41"/>
        <v>0.26666666666666666</v>
      </c>
      <c r="G27" s="10">
        <v>7</v>
      </c>
      <c r="H27" s="12">
        <f t="shared" si="42"/>
        <v>0.46666666666666667</v>
      </c>
      <c r="I27" s="13">
        <f t="shared" si="43"/>
        <v>15</v>
      </c>
      <c r="J27" s="14">
        <f t="shared" si="44"/>
        <v>4.4666666666666668</v>
      </c>
      <c r="K27" s="19">
        <f>(SUM(J25:J27)/3)</f>
        <v>5.9016583311397737</v>
      </c>
      <c r="L27" s="20" t="str">
        <f>IF(K27&lt;=3,"Ruim",IF(K27&gt;=7,"Bom","Regular"))</f>
        <v>Regular</v>
      </c>
      <c r="M27" s="20"/>
      <c r="O27" s="3" t="s">
        <v>9</v>
      </c>
      <c r="P27" s="3" t="s">
        <v>70</v>
      </c>
      <c r="Q27" s="10">
        <v>1</v>
      </c>
      <c r="R27" s="11">
        <f t="shared" si="45"/>
        <v>2.7027027027027029E-2</v>
      </c>
      <c r="S27" s="10">
        <v>9</v>
      </c>
      <c r="T27" s="11">
        <f t="shared" si="46"/>
        <v>0.24324324324324326</v>
      </c>
      <c r="U27" s="10">
        <v>27</v>
      </c>
      <c r="V27" s="12">
        <f t="shared" si="47"/>
        <v>0.72972972972972971</v>
      </c>
      <c r="W27" s="13">
        <f t="shared" si="48"/>
        <v>37</v>
      </c>
      <c r="X27" s="14">
        <f t="shared" si="49"/>
        <v>2.2162162162162162</v>
      </c>
      <c r="Y27" s="19">
        <f>(SUM(X25:X27)/3)</f>
        <v>5.1095736781365719</v>
      </c>
      <c r="Z27" s="20" t="str">
        <f>IF(Y27&lt;=3,"Ruim",IF(Y27&gt;=7,"Bom","Regular"))</f>
        <v>Regular</v>
      </c>
      <c r="AA27" s="20"/>
    </row>
    <row r="28" spans="1:27" ht="12.75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</row>
    <row r="29" spans="1:27" ht="12.75" x14ac:dyDescent="0.2">
      <c r="A29" s="6" t="s">
        <v>3</v>
      </c>
      <c r="B29" s="9">
        <v>42926</v>
      </c>
      <c r="C29" s="43" t="s">
        <v>4</v>
      </c>
      <c r="D29" s="44"/>
      <c r="E29" s="45" t="s">
        <v>5</v>
      </c>
      <c r="F29" s="44"/>
      <c r="G29" s="46" t="s">
        <v>7</v>
      </c>
      <c r="H29" s="44"/>
      <c r="I29" s="7" t="s">
        <v>10</v>
      </c>
      <c r="J29" s="7" t="s">
        <v>11</v>
      </c>
      <c r="K29" s="40" t="s">
        <v>12</v>
      </c>
      <c r="L29" s="41"/>
      <c r="M29" s="8" t="s">
        <v>13</v>
      </c>
      <c r="O29" s="6" t="s">
        <v>3</v>
      </c>
      <c r="P29" s="9">
        <v>42926</v>
      </c>
      <c r="Q29" s="43" t="s">
        <v>4</v>
      </c>
      <c r="R29" s="44"/>
      <c r="S29" s="45" t="s">
        <v>5</v>
      </c>
      <c r="T29" s="44"/>
      <c r="U29" s="46" t="s">
        <v>7</v>
      </c>
      <c r="V29" s="44"/>
      <c r="W29" s="7" t="s">
        <v>10</v>
      </c>
      <c r="X29" s="7" t="s">
        <v>11</v>
      </c>
      <c r="Y29" s="40" t="s">
        <v>12</v>
      </c>
      <c r="Z29" s="41"/>
      <c r="AA29" s="8" t="s">
        <v>13</v>
      </c>
    </row>
    <row r="30" spans="1:27" ht="12.75" x14ac:dyDescent="0.2">
      <c r="A30" s="3" t="s">
        <v>6</v>
      </c>
      <c r="B30" s="3" t="s">
        <v>47</v>
      </c>
      <c r="C30" s="10"/>
      <c r="D30" s="11">
        <v>0.37155963302752293</v>
      </c>
      <c r="E30" s="10"/>
      <c r="F30" s="11">
        <v>0.35321100917431192</v>
      </c>
      <c r="G30" s="10"/>
      <c r="H30" s="12">
        <v>0.27522935779816515</v>
      </c>
      <c r="I30" s="13">
        <v>218</v>
      </c>
      <c r="J30" s="14">
        <v>5.7568807339449544</v>
      </c>
      <c r="K30" s="15">
        <v>534</v>
      </c>
      <c r="L30" s="16">
        <v>0.33147113594040967</v>
      </c>
      <c r="M30" s="17">
        <v>1611</v>
      </c>
      <c r="O30" s="3" t="s">
        <v>6</v>
      </c>
      <c r="P30" s="18" t="s">
        <v>43</v>
      </c>
      <c r="Q30" s="10">
        <v>104</v>
      </c>
      <c r="R30" s="11">
        <f t="shared" ref="R30:R32" si="50">(Q30/W30)</f>
        <v>0.34899328859060402</v>
      </c>
      <c r="S30" s="10">
        <v>129</v>
      </c>
      <c r="T30" s="11">
        <f t="shared" ref="T30:T32" si="51">S30/W30</f>
        <v>0.43288590604026844</v>
      </c>
      <c r="U30" s="10">
        <v>65</v>
      </c>
      <c r="V30" s="12">
        <f t="shared" ref="V30:V32" si="52">U30/W30</f>
        <v>0.21812080536912751</v>
      </c>
      <c r="W30" s="13">
        <f t="shared" ref="W30:W32" si="53">SUM(Q30+S30+U30)</f>
        <v>298</v>
      </c>
      <c r="X30" s="14">
        <f t="shared" ref="X30:X32" si="54">((Q30*10)+(S30*5)+(U30*1))/W30</f>
        <v>5.8724832214765099</v>
      </c>
      <c r="Y30" s="15">
        <f t="shared" ref="Y30:Z30" si="55">SUM(W30:W32)</f>
        <v>700</v>
      </c>
      <c r="Z30" s="14">
        <f t="shared" si="55"/>
        <v>18.783912287991349</v>
      </c>
      <c r="AA30" s="17">
        <v>820</v>
      </c>
    </row>
    <row r="31" spans="1:27" ht="12.75" x14ac:dyDescent="0.2">
      <c r="A31" s="3" t="s">
        <v>8</v>
      </c>
      <c r="B31" s="3" t="s">
        <v>24</v>
      </c>
      <c r="C31" s="10"/>
      <c r="D31" s="11">
        <v>0.28409090909090912</v>
      </c>
      <c r="E31" s="10"/>
      <c r="F31" s="11">
        <v>0.375</v>
      </c>
      <c r="G31" s="10"/>
      <c r="H31" s="12">
        <v>0.34090909090909088</v>
      </c>
      <c r="I31" s="13">
        <v>176</v>
      </c>
      <c r="J31" s="14">
        <v>5.0568181818181817</v>
      </c>
      <c r="K31" s="42" t="s">
        <v>17</v>
      </c>
      <c r="L31" s="41"/>
      <c r="M31" s="41"/>
      <c r="O31" s="3" t="s">
        <v>8</v>
      </c>
      <c r="P31" s="18" t="s">
        <v>49</v>
      </c>
      <c r="Q31" s="10">
        <v>138</v>
      </c>
      <c r="R31" s="11">
        <f t="shared" si="50"/>
        <v>0.69346733668341709</v>
      </c>
      <c r="S31" s="10">
        <v>38</v>
      </c>
      <c r="T31" s="11">
        <f t="shared" si="51"/>
        <v>0.19095477386934673</v>
      </c>
      <c r="U31" s="10">
        <v>23</v>
      </c>
      <c r="V31" s="12">
        <f t="shared" si="52"/>
        <v>0.11557788944723618</v>
      </c>
      <c r="W31" s="13">
        <f t="shared" si="53"/>
        <v>199</v>
      </c>
      <c r="X31" s="14">
        <f t="shared" si="54"/>
        <v>8.0050251256281406</v>
      </c>
      <c r="Y31" s="42" t="s">
        <v>17</v>
      </c>
      <c r="Z31" s="41"/>
      <c r="AA31" s="41"/>
    </row>
    <row r="32" spans="1:27" ht="12.75" x14ac:dyDescent="0.2">
      <c r="A32" s="3" t="s">
        <v>9</v>
      </c>
      <c r="B32" s="3" t="s">
        <v>121</v>
      </c>
      <c r="C32" s="10"/>
      <c r="D32" s="11">
        <v>0.87142857142857144</v>
      </c>
      <c r="E32" s="10"/>
      <c r="F32" s="11">
        <v>0.12857142857142856</v>
      </c>
      <c r="G32" s="10"/>
      <c r="H32" s="12">
        <v>0</v>
      </c>
      <c r="I32" s="13">
        <v>140</v>
      </c>
      <c r="J32" s="14">
        <v>9.3571428571428577</v>
      </c>
      <c r="K32" s="19">
        <v>6.7236139243019979</v>
      </c>
      <c r="L32" s="20" t="s">
        <v>153</v>
      </c>
      <c r="M32" s="20"/>
      <c r="O32" s="3" t="s">
        <v>9</v>
      </c>
      <c r="P32" s="18" t="s">
        <v>51</v>
      </c>
      <c r="Q32" s="10">
        <v>77</v>
      </c>
      <c r="R32" s="11">
        <f t="shared" si="50"/>
        <v>0.37931034482758619</v>
      </c>
      <c r="S32" s="10">
        <v>25</v>
      </c>
      <c r="T32" s="11">
        <f t="shared" si="51"/>
        <v>0.12315270935960591</v>
      </c>
      <c r="U32" s="10">
        <v>101</v>
      </c>
      <c r="V32" s="12">
        <f t="shared" si="52"/>
        <v>0.49753694581280788</v>
      </c>
      <c r="W32" s="13">
        <f t="shared" si="53"/>
        <v>203</v>
      </c>
      <c r="X32" s="14">
        <f t="shared" si="54"/>
        <v>4.9064039408866993</v>
      </c>
      <c r="Y32" s="19">
        <f>(SUM(X30:X32)/3)</f>
        <v>6.261304095997116</v>
      </c>
      <c r="Z32" s="20" t="str">
        <f>IF(Y32&lt;=3,"Ruim",IF(Y32&gt;=7,"Bom","Regular"))</f>
        <v>Regular</v>
      </c>
      <c r="AA32" s="20"/>
    </row>
    <row r="34" spans="1:27" ht="12.75" x14ac:dyDescent="0.2">
      <c r="A34" s="6" t="s">
        <v>3</v>
      </c>
      <c r="B34" s="9">
        <v>42927</v>
      </c>
      <c r="C34" s="43" t="s">
        <v>4</v>
      </c>
      <c r="D34" s="44"/>
      <c r="E34" s="45" t="s">
        <v>5</v>
      </c>
      <c r="F34" s="44"/>
      <c r="G34" s="46" t="s">
        <v>7</v>
      </c>
      <c r="H34" s="44"/>
      <c r="I34" s="7" t="s">
        <v>10</v>
      </c>
      <c r="J34" s="7" t="s">
        <v>11</v>
      </c>
      <c r="K34" s="40" t="s">
        <v>12</v>
      </c>
      <c r="L34" s="41"/>
      <c r="M34" s="8" t="s">
        <v>13</v>
      </c>
      <c r="O34" s="6" t="s">
        <v>3</v>
      </c>
      <c r="P34" s="9">
        <v>42927</v>
      </c>
      <c r="Q34" s="43" t="s">
        <v>4</v>
      </c>
      <c r="R34" s="44"/>
      <c r="S34" s="45" t="s">
        <v>5</v>
      </c>
      <c r="T34" s="44"/>
      <c r="U34" s="46" t="s">
        <v>7</v>
      </c>
      <c r="V34" s="44"/>
      <c r="W34" s="7" t="s">
        <v>10</v>
      </c>
      <c r="X34" s="7" t="s">
        <v>11</v>
      </c>
      <c r="Y34" s="40" t="s">
        <v>12</v>
      </c>
      <c r="Z34" s="41"/>
      <c r="AA34" s="8" t="s">
        <v>13</v>
      </c>
    </row>
    <row r="35" spans="1:27" ht="12.75" x14ac:dyDescent="0.2">
      <c r="A35" s="3" t="s">
        <v>6</v>
      </c>
      <c r="B35" s="3" t="s">
        <v>15</v>
      </c>
      <c r="C35" s="10">
        <v>102</v>
      </c>
      <c r="D35" s="11">
        <v>0.49142857142857144</v>
      </c>
      <c r="E35" s="10">
        <v>52</v>
      </c>
      <c r="F35" s="11">
        <v>0.36</v>
      </c>
      <c r="G35" s="10">
        <v>63</v>
      </c>
      <c r="H35" s="12">
        <v>0.14857142857142858</v>
      </c>
      <c r="I35" s="13">
        <v>175</v>
      </c>
      <c r="J35" s="14">
        <v>6.862857142857143</v>
      </c>
      <c r="K35" s="15">
        <v>549</v>
      </c>
      <c r="L35" s="16">
        <v>0.34078212290502791</v>
      </c>
      <c r="M35" s="17">
        <v>1611</v>
      </c>
      <c r="O35" s="3" t="s">
        <v>6</v>
      </c>
      <c r="P35" s="18" t="s">
        <v>53</v>
      </c>
      <c r="Q35" s="10">
        <v>73</v>
      </c>
      <c r="R35" s="11">
        <f t="shared" ref="R35:R37" si="56">(Q35/W35)</f>
        <v>0.43975903614457829</v>
      </c>
      <c r="S35" s="10">
        <v>50</v>
      </c>
      <c r="T35" s="11">
        <f t="shared" ref="T35:T37" si="57">S35/W35</f>
        <v>0.30120481927710846</v>
      </c>
      <c r="U35" s="10">
        <v>43</v>
      </c>
      <c r="V35" s="12">
        <f t="shared" ref="V35:V37" si="58">U35/W35</f>
        <v>0.25903614457831325</v>
      </c>
      <c r="W35" s="13">
        <f t="shared" ref="W35:W37" si="59">SUM(Q35+S35+U35)</f>
        <v>166</v>
      </c>
      <c r="X35" s="14">
        <f t="shared" ref="X35:X37" si="60">((Q35*10)+(S35*5)+(U35*1))/W35</f>
        <v>6.1626506024096388</v>
      </c>
      <c r="Y35" s="15">
        <f t="shared" ref="Y35:Z35" si="61">SUM(W35:W37)</f>
        <v>375</v>
      </c>
      <c r="Z35" s="14">
        <f t="shared" si="61"/>
        <v>13.795517735276771</v>
      </c>
      <c r="AA35" s="17">
        <v>820</v>
      </c>
    </row>
    <row r="36" spans="1:27" ht="12.75" x14ac:dyDescent="0.2">
      <c r="A36" s="3" t="s">
        <v>8</v>
      </c>
      <c r="B36" s="3" t="s">
        <v>229</v>
      </c>
      <c r="C36" s="10">
        <v>78</v>
      </c>
      <c r="D36" s="11">
        <v>0.45600000000000002</v>
      </c>
      <c r="E36" s="10">
        <v>47</v>
      </c>
      <c r="F36" s="11">
        <v>0.36799999999999999</v>
      </c>
      <c r="G36" s="10">
        <v>82</v>
      </c>
      <c r="H36" s="12">
        <v>0.17599999999999999</v>
      </c>
      <c r="I36" s="13">
        <v>250</v>
      </c>
      <c r="J36" s="14">
        <v>6.5759999999999996</v>
      </c>
      <c r="K36" s="42" t="s">
        <v>17</v>
      </c>
      <c r="L36" s="41"/>
      <c r="M36" s="41"/>
      <c r="O36" s="3" t="s">
        <v>8</v>
      </c>
      <c r="P36" s="18" t="s">
        <v>23</v>
      </c>
      <c r="Q36" s="10">
        <v>60</v>
      </c>
      <c r="R36" s="11">
        <f t="shared" si="56"/>
        <v>0.41958041958041958</v>
      </c>
      <c r="S36" s="10">
        <v>42</v>
      </c>
      <c r="T36" s="11">
        <f t="shared" si="57"/>
        <v>0.2937062937062937</v>
      </c>
      <c r="U36" s="10">
        <v>41</v>
      </c>
      <c r="V36" s="12">
        <f t="shared" si="58"/>
        <v>0.28671328671328672</v>
      </c>
      <c r="W36" s="13">
        <f t="shared" si="59"/>
        <v>143</v>
      </c>
      <c r="X36" s="14">
        <f t="shared" si="60"/>
        <v>5.9510489510489508</v>
      </c>
      <c r="Y36" s="42" t="s">
        <v>17</v>
      </c>
      <c r="Z36" s="41"/>
      <c r="AA36" s="41"/>
    </row>
    <row r="37" spans="1:27" ht="12.75" x14ac:dyDescent="0.2">
      <c r="A37" s="3" t="s">
        <v>9</v>
      </c>
      <c r="B37" s="3" t="s">
        <v>56</v>
      </c>
      <c r="C37" s="10">
        <v>58</v>
      </c>
      <c r="D37" s="11">
        <v>0.56451612903225812</v>
      </c>
      <c r="E37" s="10">
        <v>32</v>
      </c>
      <c r="F37" s="11">
        <v>0.16129032258064516</v>
      </c>
      <c r="G37" s="10">
        <v>3</v>
      </c>
      <c r="H37" s="12">
        <v>0.27419354838709675</v>
      </c>
      <c r="I37" s="13">
        <v>124</v>
      </c>
      <c r="J37" s="14">
        <v>6.725806451612903</v>
      </c>
      <c r="K37" s="19">
        <v>6.7215545314900149</v>
      </c>
      <c r="L37" s="20" t="s">
        <v>153</v>
      </c>
      <c r="M37" s="20"/>
      <c r="O37" s="3" t="s">
        <v>9</v>
      </c>
      <c r="P37" s="18" t="s">
        <v>57</v>
      </c>
      <c r="Q37" s="10">
        <v>1</v>
      </c>
      <c r="R37" s="11">
        <f t="shared" si="56"/>
        <v>1.5151515151515152E-2</v>
      </c>
      <c r="S37" s="10">
        <v>9</v>
      </c>
      <c r="T37" s="11">
        <f t="shared" si="57"/>
        <v>0.13636363636363635</v>
      </c>
      <c r="U37" s="10">
        <v>56</v>
      </c>
      <c r="V37" s="12">
        <f t="shared" si="58"/>
        <v>0.84848484848484851</v>
      </c>
      <c r="W37" s="13">
        <f t="shared" si="59"/>
        <v>66</v>
      </c>
      <c r="X37" s="14">
        <f t="shared" si="60"/>
        <v>1.6818181818181819</v>
      </c>
      <c r="Y37" s="19">
        <f>(SUM(X35:X37)/3)</f>
        <v>4.5985059117589238</v>
      </c>
      <c r="Z37" s="20" t="str">
        <f>IF(Y37&lt;=3,"Ruim",IF(Y37&gt;=7,"Bom","Regular"))</f>
        <v>Regular</v>
      </c>
      <c r="AA37" s="20"/>
    </row>
    <row r="39" spans="1:27" ht="12.75" x14ac:dyDescent="0.2">
      <c r="A39" s="6" t="s">
        <v>3</v>
      </c>
      <c r="B39" s="9">
        <v>42928</v>
      </c>
      <c r="C39" s="43" t="s">
        <v>4</v>
      </c>
      <c r="D39" s="44"/>
      <c r="E39" s="45" t="s">
        <v>5</v>
      </c>
      <c r="F39" s="44"/>
      <c r="G39" s="46" t="s">
        <v>7</v>
      </c>
      <c r="H39" s="44"/>
      <c r="I39" s="7" t="s">
        <v>10</v>
      </c>
      <c r="J39" s="7" t="s">
        <v>11</v>
      </c>
      <c r="K39" s="40" t="s">
        <v>12</v>
      </c>
      <c r="L39" s="41"/>
      <c r="M39" s="8" t="s">
        <v>13</v>
      </c>
      <c r="O39" s="6" t="s">
        <v>3</v>
      </c>
      <c r="P39" s="9">
        <v>42928</v>
      </c>
      <c r="Q39" s="43" t="s">
        <v>4</v>
      </c>
      <c r="R39" s="44"/>
      <c r="S39" s="45" t="s">
        <v>5</v>
      </c>
      <c r="T39" s="44"/>
      <c r="U39" s="46" t="s">
        <v>7</v>
      </c>
      <c r="V39" s="44"/>
      <c r="W39" s="7" t="s">
        <v>10</v>
      </c>
      <c r="X39" s="7" t="s">
        <v>11</v>
      </c>
      <c r="Y39" s="40" t="s">
        <v>12</v>
      </c>
      <c r="Z39" s="41"/>
      <c r="AA39" s="8" t="s">
        <v>13</v>
      </c>
    </row>
    <row r="40" spans="1:27" ht="12.75" x14ac:dyDescent="0.2">
      <c r="A40" s="3" t="s">
        <v>6</v>
      </c>
      <c r="B40" s="3" t="s">
        <v>29</v>
      </c>
      <c r="C40" s="10">
        <v>110</v>
      </c>
      <c r="D40" s="11">
        <v>0.44585987261146498</v>
      </c>
      <c r="E40" s="10">
        <v>63</v>
      </c>
      <c r="F40" s="11">
        <v>0.22929936305732485</v>
      </c>
      <c r="G40" s="10">
        <v>64</v>
      </c>
      <c r="H40" s="12">
        <v>0.32484076433121017</v>
      </c>
      <c r="I40" s="13">
        <v>314</v>
      </c>
      <c r="J40" s="14">
        <v>5.9299363057324843</v>
      </c>
      <c r="K40" s="15">
        <v>562</v>
      </c>
      <c r="L40" s="16">
        <v>0.35592146928435719</v>
      </c>
      <c r="M40" s="17">
        <v>1579</v>
      </c>
      <c r="O40" s="3" t="s">
        <v>6</v>
      </c>
      <c r="P40" s="3" t="s">
        <v>100</v>
      </c>
      <c r="Q40" s="10">
        <v>81</v>
      </c>
      <c r="R40" s="11">
        <f t="shared" ref="R40:R42" si="62">(Q40/W40)</f>
        <v>0.36</v>
      </c>
      <c r="S40" s="10">
        <v>69</v>
      </c>
      <c r="T40" s="11">
        <f t="shared" ref="T40:T42" si="63">S40/W40</f>
        <v>0.30666666666666664</v>
      </c>
      <c r="U40" s="10">
        <v>75</v>
      </c>
      <c r="V40" s="12">
        <f t="shared" ref="V40:V42" si="64">U40/W40</f>
        <v>0.33333333333333331</v>
      </c>
      <c r="W40" s="13">
        <f t="shared" ref="W40:W42" si="65">SUM(Q40+S40+U40)</f>
        <v>225</v>
      </c>
      <c r="X40" s="14">
        <f t="shared" ref="X40:X42" si="66">((Q40*10)+(S40*5)+(U40*1))/W40</f>
        <v>5.4666666666666668</v>
      </c>
      <c r="Y40" s="15">
        <f t="shared" ref="Y40:Z40" si="67">SUM(W40:W42)</f>
        <v>553</v>
      </c>
      <c r="Z40" s="14">
        <f t="shared" si="67"/>
        <v>15.064367816091954</v>
      </c>
      <c r="AA40" s="17">
        <v>822</v>
      </c>
    </row>
    <row r="41" spans="1:27" ht="12.75" x14ac:dyDescent="0.2">
      <c r="A41" s="3" t="s">
        <v>8</v>
      </c>
      <c r="B41" s="3" t="s">
        <v>62</v>
      </c>
      <c r="C41" s="10">
        <v>60</v>
      </c>
      <c r="D41" s="11">
        <v>0.33884297520661155</v>
      </c>
      <c r="E41" s="10">
        <v>83</v>
      </c>
      <c r="F41" s="11">
        <v>0.34710743801652894</v>
      </c>
      <c r="G41" s="10">
        <v>78</v>
      </c>
      <c r="H41" s="12">
        <v>0.31404958677685951</v>
      </c>
      <c r="I41" s="13">
        <v>121</v>
      </c>
      <c r="J41" s="14">
        <v>5.4380165289256199</v>
      </c>
      <c r="K41" s="42" t="s">
        <v>17</v>
      </c>
      <c r="L41" s="41"/>
      <c r="M41" s="41"/>
      <c r="O41" s="3" t="s">
        <v>8</v>
      </c>
      <c r="P41" s="3" t="s">
        <v>31</v>
      </c>
      <c r="Q41" s="10">
        <v>102</v>
      </c>
      <c r="R41" s="11">
        <f t="shared" si="62"/>
        <v>0.43965517241379309</v>
      </c>
      <c r="S41" s="10">
        <v>71</v>
      </c>
      <c r="T41" s="11">
        <f t="shared" si="63"/>
        <v>0.30603448275862066</v>
      </c>
      <c r="U41" s="10">
        <v>59</v>
      </c>
      <c r="V41" s="12">
        <f t="shared" si="64"/>
        <v>0.25431034482758619</v>
      </c>
      <c r="W41" s="13">
        <f t="shared" si="65"/>
        <v>232</v>
      </c>
      <c r="X41" s="14">
        <f t="shared" si="66"/>
        <v>6.181034482758621</v>
      </c>
      <c r="Y41" s="42" t="s">
        <v>17</v>
      </c>
      <c r="Z41" s="41"/>
      <c r="AA41" s="41"/>
    </row>
    <row r="42" spans="1:27" ht="12.75" x14ac:dyDescent="0.2">
      <c r="A42" s="3" t="s">
        <v>9</v>
      </c>
      <c r="B42" s="3" t="s">
        <v>63</v>
      </c>
      <c r="C42" s="10">
        <v>17</v>
      </c>
      <c r="D42" s="11">
        <v>0.23622047244094488</v>
      </c>
      <c r="E42" s="10">
        <v>30</v>
      </c>
      <c r="F42" s="11">
        <v>0.22047244094488189</v>
      </c>
      <c r="G42" s="10">
        <v>40</v>
      </c>
      <c r="H42" s="12">
        <v>0.54330708661417326</v>
      </c>
      <c r="I42" s="13">
        <v>127</v>
      </c>
      <c r="J42" s="14">
        <v>4.0078740157480315</v>
      </c>
      <c r="K42" s="19">
        <v>5.1252756168020452</v>
      </c>
      <c r="L42" s="20" t="s">
        <v>153</v>
      </c>
      <c r="M42" s="20"/>
      <c r="O42" s="3" t="s">
        <v>9</v>
      </c>
      <c r="P42" s="3" t="s">
        <v>37</v>
      </c>
      <c r="Q42" s="10">
        <v>20</v>
      </c>
      <c r="R42" s="11">
        <f t="shared" si="62"/>
        <v>0.20833333333333334</v>
      </c>
      <c r="S42" s="10">
        <v>13</v>
      </c>
      <c r="T42" s="11">
        <f t="shared" si="63"/>
        <v>0.13541666666666666</v>
      </c>
      <c r="U42" s="10">
        <v>63</v>
      </c>
      <c r="V42" s="12">
        <f t="shared" si="64"/>
        <v>0.65625</v>
      </c>
      <c r="W42" s="13">
        <f t="shared" si="65"/>
        <v>96</v>
      </c>
      <c r="X42" s="14">
        <f t="shared" si="66"/>
        <v>3.4166666666666665</v>
      </c>
      <c r="Y42" s="19">
        <f>(SUM(X40:X42)/3)</f>
        <v>5.0214559386973177</v>
      </c>
      <c r="Z42" s="20" t="str">
        <f>IF(Y42&lt;=3,"Ruim",IF(Y42&gt;=7,"Bom","Regular"))</f>
        <v>Regular</v>
      </c>
      <c r="AA42" s="20"/>
    </row>
    <row r="44" spans="1:27" ht="12.75" x14ac:dyDescent="0.2">
      <c r="A44" s="6" t="s">
        <v>3</v>
      </c>
      <c r="B44" s="9">
        <v>42929</v>
      </c>
      <c r="C44" s="43" t="s">
        <v>4</v>
      </c>
      <c r="D44" s="44"/>
      <c r="E44" s="45" t="s">
        <v>5</v>
      </c>
      <c r="F44" s="44"/>
      <c r="G44" s="46" t="s">
        <v>7</v>
      </c>
      <c r="H44" s="44"/>
      <c r="I44" s="7" t="s">
        <v>10</v>
      </c>
      <c r="J44" s="7" t="s">
        <v>11</v>
      </c>
      <c r="K44" s="40" t="s">
        <v>12</v>
      </c>
      <c r="L44" s="41"/>
      <c r="M44" s="8" t="s">
        <v>13</v>
      </c>
      <c r="O44" s="6" t="s">
        <v>3</v>
      </c>
      <c r="P44" s="9">
        <v>42929</v>
      </c>
      <c r="Q44" s="43" t="s">
        <v>4</v>
      </c>
      <c r="R44" s="44"/>
      <c r="S44" s="45" t="s">
        <v>5</v>
      </c>
      <c r="T44" s="44"/>
      <c r="U44" s="46" t="s">
        <v>7</v>
      </c>
      <c r="V44" s="44"/>
      <c r="W44" s="7" t="s">
        <v>10</v>
      </c>
      <c r="X44" s="7" t="s">
        <v>11</v>
      </c>
      <c r="Y44" s="40" t="s">
        <v>12</v>
      </c>
      <c r="Z44" s="41"/>
      <c r="AA44" s="8" t="s">
        <v>13</v>
      </c>
    </row>
    <row r="45" spans="1:27" ht="12.75" x14ac:dyDescent="0.2">
      <c r="A45" s="3" t="s">
        <v>6</v>
      </c>
      <c r="B45" s="3" t="s">
        <v>111</v>
      </c>
      <c r="C45" s="10">
        <v>109</v>
      </c>
      <c r="D45" s="11">
        <v>0.46907216494845361</v>
      </c>
      <c r="E45" s="10">
        <v>65</v>
      </c>
      <c r="F45" s="11">
        <v>0.31443298969072164</v>
      </c>
      <c r="G45" s="10">
        <v>32</v>
      </c>
      <c r="H45" s="12">
        <v>0.21649484536082475</v>
      </c>
      <c r="I45" s="13">
        <v>194</v>
      </c>
      <c r="J45" s="14">
        <v>6.4793814432989691</v>
      </c>
      <c r="K45" s="15">
        <v>700</v>
      </c>
      <c r="L45" s="16">
        <v>0.63233965672990067</v>
      </c>
      <c r="M45" s="17">
        <v>1107</v>
      </c>
      <c r="O45" s="3" t="s">
        <v>6</v>
      </c>
      <c r="P45" s="3" t="s">
        <v>138</v>
      </c>
      <c r="Q45" s="10">
        <v>107</v>
      </c>
      <c r="R45" s="11">
        <f t="shared" ref="R45:R47" si="68">(Q45/W45)</f>
        <v>0.66874999999999996</v>
      </c>
      <c r="S45" s="10">
        <v>12</v>
      </c>
      <c r="T45" s="11">
        <v>0.26</v>
      </c>
      <c r="U45" s="10">
        <v>41</v>
      </c>
      <c r="V45" s="12">
        <f t="shared" ref="V45:V47" si="69">U45/W45</f>
        <v>0.25624999999999998</v>
      </c>
      <c r="W45" s="13">
        <f t="shared" ref="W45:W47" si="70">SUM(Q45+S45+U45)</f>
        <v>160</v>
      </c>
      <c r="X45" s="14">
        <f t="shared" ref="X45:X47" si="71">((Q45*10)+(S45*5)+(U45*1))/W45</f>
        <v>7.3187499999999996</v>
      </c>
      <c r="Y45" s="15">
        <f t="shared" ref="Y45:Z45" si="72">SUM(W45:W47)</f>
        <v>472</v>
      </c>
      <c r="Z45" s="14">
        <f t="shared" si="72"/>
        <v>19.874305555555555</v>
      </c>
      <c r="AA45" s="17">
        <v>607</v>
      </c>
    </row>
    <row r="46" spans="1:27" ht="12.75" x14ac:dyDescent="0.2">
      <c r="A46" s="3" t="s">
        <v>8</v>
      </c>
      <c r="B46" s="3" t="s">
        <v>67</v>
      </c>
      <c r="C46" s="10">
        <v>41</v>
      </c>
      <c r="D46" s="11">
        <v>0.30618892508143325</v>
      </c>
      <c r="E46" s="10">
        <v>43</v>
      </c>
      <c r="F46" s="11">
        <v>0.31596091205211724</v>
      </c>
      <c r="G46" s="10">
        <v>58</v>
      </c>
      <c r="H46" s="12">
        <v>0.37785016286644951</v>
      </c>
      <c r="I46" s="13">
        <v>307</v>
      </c>
      <c r="J46" s="14">
        <v>5.0195439739413681</v>
      </c>
      <c r="K46" s="42" t="s">
        <v>17</v>
      </c>
      <c r="L46" s="41"/>
      <c r="M46" s="41"/>
      <c r="O46" s="3" t="s">
        <v>8</v>
      </c>
      <c r="P46" s="3" t="s">
        <v>24</v>
      </c>
      <c r="Q46" s="10">
        <v>95</v>
      </c>
      <c r="R46" s="11">
        <f t="shared" si="68"/>
        <v>0.40598290598290598</v>
      </c>
      <c r="S46" s="10">
        <v>76</v>
      </c>
      <c r="T46" s="11">
        <f t="shared" ref="T46:T47" si="73">S46/W46</f>
        <v>0.3247863247863248</v>
      </c>
      <c r="U46" s="10">
        <v>63</v>
      </c>
      <c r="V46" s="12">
        <f t="shared" si="69"/>
        <v>0.26923076923076922</v>
      </c>
      <c r="W46" s="13">
        <f t="shared" si="70"/>
        <v>234</v>
      </c>
      <c r="X46" s="14">
        <f t="shared" si="71"/>
        <v>5.9529914529914532</v>
      </c>
      <c r="Y46" s="42" t="s">
        <v>17</v>
      </c>
      <c r="Z46" s="41"/>
      <c r="AA46" s="41"/>
    </row>
    <row r="47" spans="1:27" ht="12.75" x14ac:dyDescent="0.2">
      <c r="A47" s="3" t="s">
        <v>9</v>
      </c>
      <c r="B47" s="3" t="s">
        <v>69</v>
      </c>
      <c r="C47" s="10">
        <v>6</v>
      </c>
      <c r="D47" s="11">
        <v>0.7839195979899497</v>
      </c>
      <c r="E47" s="10">
        <v>11</v>
      </c>
      <c r="F47" s="11">
        <v>5.0251256281407038E-2</v>
      </c>
      <c r="G47" s="10">
        <v>40</v>
      </c>
      <c r="H47" s="12">
        <v>0.16582914572864321</v>
      </c>
      <c r="I47" s="13">
        <v>199</v>
      </c>
      <c r="J47" s="14">
        <v>8.2562814070351767</v>
      </c>
      <c r="K47" s="19">
        <v>6.5850689414251704</v>
      </c>
      <c r="L47" s="20" t="s">
        <v>153</v>
      </c>
      <c r="M47" s="20"/>
      <c r="O47" s="3" t="s">
        <v>9</v>
      </c>
      <c r="P47" s="3" t="s">
        <v>35</v>
      </c>
      <c r="Q47" s="10">
        <v>33</v>
      </c>
      <c r="R47" s="11">
        <f t="shared" si="68"/>
        <v>0.42307692307692307</v>
      </c>
      <c r="S47" s="10">
        <v>35</v>
      </c>
      <c r="T47" s="11">
        <f t="shared" si="73"/>
        <v>0.44871794871794873</v>
      </c>
      <c r="U47" s="10">
        <v>10</v>
      </c>
      <c r="V47" s="12">
        <f t="shared" si="69"/>
        <v>0.12820512820512819</v>
      </c>
      <c r="W47" s="13">
        <f t="shared" si="70"/>
        <v>78</v>
      </c>
      <c r="X47" s="14">
        <f t="shared" si="71"/>
        <v>6.6025641025641022</v>
      </c>
      <c r="Y47" s="19">
        <f>(SUM(X45:X47)/3)</f>
        <v>6.6247685185185183</v>
      </c>
      <c r="Z47" s="20" t="str">
        <f>IF(Y47&lt;=3,"Ruim",IF(Y47&gt;=7,"Bom","Regular"))</f>
        <v>Regular</v>
      </c>
      <c r="AA47" s="20"/>
    </row>
    <row r="49" spans="1:27" ht="12.75" x14ac:dyDescent="0.2">
      <c r="A49" s="6" t="s">
        <v>3</v>
      </c>
      <c r="B49" s="9">
        <v>42930</v>
      </c>
      <c r="C49" s="43" t="s">
        <v>4</v>
      </c>
      <c r="D49" s="44"/>
      <c r="E49" s="45" t="s">
        <v>5</v>
      </c>
      <c r="F49" s="44"/>
      <c r="G49" s="46" t="s">
        <v>7</v>
      </c>
      <c r="H49" s="44"/>
      <c r="I49" s="7" t="s">
        <v>10</v>
      </c>
      <c r="J49" s="7" t="s">
        <v>11</v>
      </c>
      <c r="K49" s="40" t="s">
        <v>12</v>
      </c>
      <c r="L49" s="41"/>
      <c r="M49" s="8" t="s">
        <v>13</v>
      </c>
      <c r="O49" s="6" t="s">
        <v>3</v>
      </c>
      <c r="P49" s="9">
        <v>42930</v>
      </c>
      <c r="Q49" s="43" t="s">
        <v>4</v>
      </c>
      <c r="R49" s="44"/>
      <c r="S49" s="45" t="s">
        <v>5</v>
      </c>
      <c r="T49" s="44"/>
      <c r="U49" s="46" t="s">
        <v>7</v>
      </c>
      <c r="V49" s="44"/>
      <c r="W49" s="7" t="s">
        <v>10</v>
      </c>
      <c r="X49" s="7" t="s">
        <v>11</v>
      </c>
      <c r="Y49" s="40" t="s">
        <v>12</v>
      </c>
      <c r="Z49" s="41"/>
      <c r="AA49" s="8" t="s">
        <v>13</v>
      </c>
    </row>
    <row r="50" spans="1:27" ht="12.75" x14ac:dyDescent="0.2">
      <c r="A50" s="3" t="s">
        <v>6</v>
      </c>
      <c r="B50" s="3" t="s">
        <v>36</v>
      </c>
      <c r="C50" s="10">
        <v>45</v>
      </c>
      <c r="D50" s="11">
        <v>0.4325581395348837</v>
      </c>
      <c r="E50" s="10">
        <v>38</v>
      </c>
      <c r="F50" s="11">
        <v>0.2</v>
      </c>
      <c r="G50" s="10">
        <v>20</v>
      </c>
      <c r="H50" s="12">
        <v>0.36744186046511629</v>
      </c>
      <c r="I50" s="13">
        <v>215</v>
      </c>
      <c r="J50" s="14">
        <v>5.6930232558139533</v>
      </c>
      <c r="K50" s="15">
        <v>551</v>
      </c>
      <c r="L50" s="16">
        <v>0.3845080251221214</v>
      </c>
      <c r="M50" s="17">
        <v>1433</v>
      </c>
      <c r="O50" s="3" t="s">
        <v>6</v>
      </c>
      <c r="P50" s="3" t="s">
        <v>231</v>
      </c>
      <c r="Q50" s="10">
        <v>223</v>
      </c>
      <c r="R50" s="11">
        <f t="shared" ref="R50:R52" si="74">(Q50/W50)</f>
        <v>0.72875816993464049</v>
      </c>
      <c r="S50" s="10">
        <v>74</v>
      </c>
      <c r="T50" s="11">
        <f t="shared" ref="T50:T52" si="75">S50/W50</f>
        <v>0.24183006535947713</v>
      </c>
      <c r="U50" s="10">
        <v>9</v>
      </c>
      <c r="V50" s="12">
        <f t="shared" ref="V50:V52" si="76">U50/W50</f>
        <v>2.9411764705882353E-2</v>
      </c>
      <c r="W50" s="13">
        <f t="shared" ref="W50:W52" si="77">SUM(Q50+S50+U50)</f>
        <v>306</v>
      </c>
      <c r="X50" s="14">
        <f t="shared" ref="X50:X52" si="78">((Q50*10)+(S50*5)+(U50*1))/W50</f>
        <v>8.5261437908496731</v>
      </c>
      <c r="Y50" s="15">
        <f t="shared" ref="Y50:Z50" si="79">SUM(W50:W52)</f>
        <v>447</v>
      </c>
      <c r="Z50" s="14">
        <f t="shared" si="79"/>
        <v>18.942177946447394</v>
      </c>
      <c r="AA50" s="17"/>
    </row>
    <row r="51" spans="1:27" ht="12.75" x14ac:dyDescent="0.2">
      <c r="A51" s="3" t="s">
        <v>8</v>
      </c>
      <c r="B51" s="3" t="s">
        <v>71</v>
      </c>
      <c r="C51" s="10">
        <v>147</v>
      </c>
      <c r="D51" s="11">
        <v>0.57692307692307687</v>
      </c>
      <c r="E51" s="10">
        <v>95</v>
      </c>
      <c r="F51" s="11">
        <v>0.18269230769230768</v>
      </c>
      <c r="G51" s="10">
        <v>19</v>
      </c>
      <c r="H51" s="12">
        <v>0.24038461538461539</v>
      </c>
      <c r="I51" s="13">
        <v>208</v>
      </c>
      <c r="J51" s="14">
        <v>6.9230769230769234</v>
      </c>
      <c r="K51" s="42" t="s">
        <v>17</v>
      </c>
      <c r="L51" s="41"/>
      <c r="M51" s="41"/>
      <c r="O51" s="3" t="s">
        <v>8</v>
      </c>
      <c r="P51" s="3" t="s">
        <v>232</v>
      </c>
      <c r="Q51" s="10">
        <v>33</v>
      </c>
      <c r="R51" s="11">
        <f t="shared" si="74"/>
        <v>0.2661290322580645</v>
      </c>
      <c r="S51" s="10">
        <v>28</v>
      </c>
      <c r="T51" s="11">
        <f t="shared" si="75"/>
        <v>0.22580645161290322</v>
      </c>
      <c r="U51" s="10">
        <v>63</v>
      </c>
      <c r="V51" s="12">
        <f t="shared" si="76"/>
        <v>0.50806451612903225</v>
      </c>
      <c r="W51" s="13">
        <f t="shared" si="77"/>
        <v>124</v>
      </c>
      <c r="X51" s="14">
        <f t="shared" si="78"/>
        <v>4.2983870967741939</v>
      </c>
      <c r="Y51" s="42" t="s">
        <v>17</v>
      </c>
      <c r="Z51" s="41"/>
      <c r="AA51" s="41"/>
    </row>
    <row r="52" spans="1:27" ht="12.75" x14ac:dyDescent="0.2">
      <c r="A52" s="3" t="s">
        <v>9</v>
      </c>
      <c r="B52" s="3" t="s">
        <v>112</v>
      </c>
      <c r="C52" s="10">
        <v>64</v>
      </c>
      <c r="D52" s="11">
        <v>0.28125</v>
      </c>
      <c r="E52" s="10">
        <v>20</v>
      </c>
      <c r="F52" s="11">
        <v>0.1328125</v>
      </c>
      <c r="G52" s="10">
        <v>23</v>
      </c>
      <c r="H52" s="12">
        <v>0.5859375</v>
      </c>
      <c r="I52" s="13">
        <v>128</v>
      </c>
      <c r="J52" s="14">
        <v>4.0625</v>
      </c>
      <c r="K52" s="19">
        <v>5.5595333929636253</v>
      </c>
      <c r="L52" s="20" t="s">
        <v>153</v>
      </c>
      <c r="M52" s="20"/>
      <c r="O52" s="3" t="s">
        <v>9</v>
      </c>
      <c r="P52" s="3" t="s">
        <v>140</v>
      </c>
      <c r="Q52" s="10">
        <v>7</v>
      </c>
      <c r="R52" s="11">
        <f t="shared" si="74"/>
        <v>0.41176470588235292</v>
      </c>
      <c r="S52" s="10">
        <v>6</v>
      </c>
      <c r="T52" s="11">
        <f t="shared" si="75"/>
        <v>0.35294117647058826</v>
      </c>
      <c r="U52" s="10">
        <v>4</v>
      </c>
      <c r="V52" s="12">
        <f t="shared" si="76"/>
        <v>0.23529411764705882</v>
      </c>
      <c r="W52" s="13">
        <f t="shared" si="77"/>
        <v>17</v>
      </c>
      <c r="X52" s="14">
        <f t="shared" si="78"/>
        <v>6.117647058823529</v>
      </c>
      <c r="Y52" s="19">
        <f>(SUM(X50:X52)/3)</f>
        <v>6.3140593154824645</v>
      </c>
      <c r="Z52" s="20" t="str">
        <f>IF(Y52&lt;=3,"Ruim",IF(Y52&gt;=7,"Bom","Regular"))</f>
        <v>Regular</v>
      </c>
      <c r="AA52" s="20"/>
    </row>
    <row r="53" spans="1:27" ht="12.75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1:27" ht="12.75" x14ac:dyDescent="0.2">
      <c r="A54" s="6" t="s">
        <v>3</v>
      </c>
      <c r="B54" s="9">
        <v>42933</v>
      </c>
      <c r="C54" s="43" t="s">
        <v>4</v>
      </c>
      <c r="D54" s="44"/>
      <c r="E54" s="45" t="s">
        <v>5</v>
      </c>
      <c r="F54" s="44"/>
      <c r="G54" s="46" t="s">
        <v>7</v>
      </c>
      <c r="H54" s="44"/>
      <c r="I54" s="7" t="s">
        <v>10</v>
      </c>
      <c r="J54" s="7" t="s">
        <v>11</v>
      </c>
      <c r="K54" s="40" t="s">
        <v>12</v>
      </c>
      <c r="L54" s="41"/>
      <c r="M54" s="8" t="s">
        <v>13</v>
      </c>
      <c r="O54" s="6" t="s">
        <v>3</v>
      </c>
      <c r="P54" s="9">
        <v>42933</v>
      </c>
      <c r="Q54" s="43" t="s">
        <v>4</v>
      </c>
      <c r="R54" s="44"/>
      <c r="S54" s="45" t="s">
        <v>5</v>
      </c>
      <c r="T54" s="44"/>
      <c r="U54" s="46" t="s">
        <v>7</v>
      </c>
      <c r="V54" s="44"/>
      <c r="W54" s="7" t="s">
        <v>10</v>
      </c>
      <c r="X54" s="7" t="s">
        <v>11</v>
      </c>
      <c r="Y54" s="40" t="s">
        <v>12</v>
      </c>
      <c r="Z54" s="41"/>
      <c r="AA54" s="8" t="s">
        <v>13</v>
      </c>
    </row>
    <row r="55" spans="1:27" ht="12.75" x14ac:dyDescent="0.2">
      <c r="A55" s="3" t="s">
        <v>6</v>
      </c>
      <c r="B55" s="3" t="s">
        <v>30</v>
      </c>
      <c r="C55" s="10">
        <v>78</v>
      </c>
      <c r="D55" s="11">
        <v>0.37155963302752293</v>
      </c>
      <c r="E55" s="10">
        <v>55</v>
      </c>
      <c r="F55" s="11">
        <v>0.35321100917431192</v>
      </c>
      <c r="G55" s="10">
        <v>43</v>
      </c>
      <c r="H55" s="12">
        <v>0.27522935779816515</v>
      </c>
      <c r="I55" s="13">
        <v>218</v>
      </c>
      <c r="J55" s="14">
        <v>5.7568807339449544</v>
      </c>
      <c r="K55" s="15">
        <v>534</v>
      </c>
      <c r="L55" s="16">
        <v>0.33147113594040967</v>
      </c>
      <c r="M55" s="17">
        <v>1611</v>
      </c>
      <c r="O55" s="3" t="s">
        <v>6</v>
      </c>
      <c r="P55" s="18" t="s">
        <v>77</v>
      </c>
      <c r="Q55" s="10">
        <v>62</v>
      </c>
      <c r="R55" s="11">
        <f t="shared" ref="R55:R57" si="80">(Q55/W55)</f>
        <v>0.41059602649006621</v>
      </c>
      <c r="S55" s="10">
        <v>43</v>
      </c>
      <c r="T55" s="11">
        <f t="shared" ref="T55:T57" si="81">S55/W55</f>
        <v>0.28476821192052981</v>
      </c>
      <c r="U55" s="10">
        <v>46</v>
      </c>
      <c r="V55" s="12">
        <f t="shared" ref="V55:V57" si="82">U55/W55</f>
        <v>0.30463576158940397</v>
      </c>
      <c r="W55" s="13">
        <f t="shared" ref="W55:W57" si="83">SUM(Q55+S55+U55)</f>
        <v>151</v>
      </c>
      <c r="X55" s="14">
        <f t="shared" ref="X55:X57" si="84">((Q55*10)+(S55*5)+(U55*1))/W55</f>
        <v>5.8344370860927155</v>
      </c>
      <c r="Y55" s="15">
        <f t="shared" ref="Y55:Z55" si="85">SUM(W55:W57)</f>
        <v>560</v>
      </c>
      <c r="Z55" s="14">
        <f t="shared" si="85"/>
        <v>16.584100694655405</v>
      </c>
      <c r="AA55" s="17">
        <v>820</v>
      </c>
    </row>
    <row r="56" spans="1:27" ht="12.75" x14ac:dyDescent="0.2">
      <c r="A56" s="3" t="s">
        <v>8</v>
      </c>
      <c r="B56" s="3" t="s">
        <v>23</v>
      </c>
      <c r="C56" s="10">
        <v>29</v>
      </c>
      <c r="D56" s="11">
        <v>0.28409090909090912</v>
      </c>
      <c r="E56" s="10">
        <v>68</v>
      </c>
      <c r="F56" s="11">
        <v>0.375</v>
      </c>
      <c r="G56" s="10">
        <v>47</v>
      </c>
      <c r="H56" s="12">
        <v>0.34090909090909088</v>
      </c>
      <c r="I56" s="13">
        <v>176</v>
      </c>
      <c r="J56" s="14">
        <v>5.0568181818181817</v>
      </c>
      <c r="K56" s="42" t="s">
        <v>17</v>
      </c>
      <c r="L56" s="41"/>
      <c r="M56" s="41"/>
      <c r="O56" s="3" t="s">
        <v>8</v>
      </c>
      <c r="P56" s="18" t="s">
        <v>62</v>
      </c>
      <c r="Q56" s="10">
        <v>74</v>
      </c>
      <c r="R56" s="11">
        <f t="shared" si="80"/>
        <v>0.24666666666666667</v>
      </c>
      <c r="S56" s="10">
        <v>70</v>
      </c>
      <c r="T56" s="11">
        <f t="shared" si="81"/>
        <v>0.23333333333333334</v>
      </c>
      <c r="U56" s="10">
        <v>156</v>
      </c>
      <c r="V56" s="12">
        <f t="shared" si="82"/>
        <v>0.52</v>
      </c>
      <c r="W56" s="13">
        <f t="shared" si="83"/>
        <v>300</v>
      </c>
      <c r="X56" s="14">
        <f t="shared" si="84"/>
        <v>4.1533333333333333</v>
      </c>
      <c r="Y56" s="42" t="s">
        <v>17</v>
      </c>
      <c r="Z56" s="41"/>
      <c r="AA56" s="41"/>
    </row>
    <row r="57" spans="1:27" ht="12.75" x14ac:dyDescent="0.2">
      <c r="A57" s="3" t="s">
        <v>9</v>
      </c>
      <c r="B57" s="3" t="s">
        <v>120</v>
      </c>
      <c r="C57" s="10">
        <v>5</v>
      </c>
      <c r="D57" s="11">
        <v>0.87142857142857144</v>
      </c>
      <c r="E57" s="10">
        <v>11</v>
      </c>
      <c r="F57" s="11">
        <v>0.12857142857142856</v>
      </c>
      <c r="G57" s="10">
        <v>9</v>
      </c>
      <c r="H57" s="12">
        <v>0</v>
      </c>
      <c r="I57" s="13">
        <v>140</v>
      </c>
      <c r="J57" s="14">
        <v>9.3571428571428577</v>
      </c>
      <c r="K57" s="19">
        <v>6.7236139243019979</v>
      </c>
      <c r="L57" s="20" t="s">
        <v>153</v>
      </c>
      <c r="M57" s="20"/>
      <c r="O57" s="3" t="s">
        <v>9</v>
      </c>
      <c r="P57" s="18" t="s">
        <v>125</v>
      </c>
      <c r="Q57" s="10">
        <v>62</v>
      </c>
      <c r="R57" s="11">
        <f t="shared" si="80"/>
        <v>0.56880733944954132</v>
      </c>
      <c r="S57" s="10">
        <v>13</v>
      </c>
      <c r="T57" s="11">
        <f t="shared" si="81"/>
        <v>0.11926605504587157</v>
      </c>
      <c r="U57" s="10">
        <v>34</v>
      </c>
      <c r="V57" s="12">
        <f t="shared" si="82"/>
        <v>0.31192660550458717</v>
      </c>
      <c r="W57" s="13">
        <f t="shared" si="83"/>
        <v>109</v>
      </c>
      <c r="X57" s="14">
        <f t="shared" si="84"/>
        <v>6.5963302752293576</v>
      </c>
      <c r="Y57" s="19">
        <f>(SUM(X55:X57)/3)</f>
        <v>5.5280335648851349</v>
      </c>
      <c r="Z57" s="20" t="str">
        <f>IF(Y57&lt;=3,"Ruim",IF(Y57&gt;=7,"Bom","Regular"))</f>
        <v>Regular</v>
      </c>
      <c r="AA57" s="20"/>
    </row>
    <row r="59" spans="1:27" ht="12.75" x14ac:dyDescent="0.2">
      <c r="A59" s="6" t="s">
        <v>3</v>
      </c>
      <c r="B59" s="9">
        <v>42934</v>
      </c>
      <c r="C59" s="43" t="s">
        <v>4</v>
      </c>
      <c r="D59" s="44"/>
      <c r="E59" s="45" t="s">
        <v>5</v>
      </c>
      <c r="F59" s="44"/>
      <c r="G59" s="46" t="s">
        <v>7</v>
      </c>
      <c r="H59" s="44"/>
      <c r="I59" s="7" t="s">
        <v>10</v>
      </c>
      <c r="J59" s="7" t="s">
        <v>11</v>
      </c>
      <c r="K59" s="40" t="s">
        <v>12</v>
      </c>
      <c r="L59" s="41"/>
      <c r="M59" s="8" t="s">
        <v>13</v>
      </c>
      <c r="O59" s="6" t="s">
        <v>3</v>
      </c>
      <c r="P59" s="9">
        <v>42934</v>
      </c>
      <c r="Q59" s="43" t="s">
        <v>4</v>
      </c>
      <c r="R59" s="44"/>
      <c r="S59" s="45" t="s">
        <v>5</v>
      </c>
      <c r="T59" s="44"/>
      <c r="U59" s="46" t="s">
        <v>7</v>
      </c>
      <c r="V59" s="44"/>
      <c r="W59" s="7" t="s">
        <v>10</v>
      </c>
      <c r="X59" s="7" t="s">
        <v>11</v>
      </c>
      <c r="Y59" s="40" t="s">
        <v>12</v>
      </c>
      <c r="Z59" s="41"/>
      <c r="AA59" s="8" t="s">
        <v>13</v>
      </c>
    </row>
    <row r="60" spans="1:27" ht="12.75" x14ac:dyDescent="0.2">
      <c r="A60" s="3" t="s">
        <v>6</v>
      </c>
      <c r="B60" s="3" t="s">
        <v>219</v>
      </c>
      <c r="C60" s="10">
        <v>134</v>
      </c>
      <c r="D60" s="11">
        <v>0.49142857142857144</v>
      </c>
      <c r="E60" s="10">
        <v>72</v>
      </c>
      <c r="F60" s="11">
        <v>0.36</v>
      </c>
      <c r="G60" s="10">
        <v>30</v>
      </c>
      <c r="H60" s="12">
        <v>0.14857142857142858</v>
      </c>
      <c r="I60" s="13">
        <v>175</v>
      </c>
      <c r="J60" s="14">
        <v>6.862857142857143</v>
      </c>
      <c r="K60" s="15">
        <v>549</v>
      </c>
      <c r="L60" s="16">
        <v>0.34078212290502791</v>
      </c>
      <c r="M60" s="17">
        <v>1611</v>
      </c>
      <c r="O60" s="3" t="s">
        <v>6</v>
      </c>
      <c r="P60" s="18" t="s">
        <v>203</v>
      </c>
      <c r="Q60" s="10">
        <v>128</v>
      </c>
      <c r="R60" s="11">
        <f t="shared" ref="R60:R62" si="86">(Q60/W60)</f>
        <v>0.65306122448979587</v>
      </c>
      <c r="S60" s="10">
        <v>40</v>
      </c>
      <c r="T60" s="11">
        <f t="shared" ref="T60:T62" si="87">S60/W60</f>
        <v>0.20408163265306123</v>
      </c>
      <c r="U60" s="10">
        <v>28</v>
      </c>
      <c r="V60" s="12">
        <f t="shared" ref="V60:V62" si="88">U60/W60</f>
        <v>0.14285714285714285</v>
      </c>
      <c r="W60" s="13">
        <f t="shared" ref="W60:W62" si="89">SUM(Q60+S60+U60)</f>
        <v>196</v>
      </c>
      <c r="X60" s="14">
        <f t="shared" ref="X60:X62" si="90">((Q60*10)+(S60*5)+(U60*1))/W60</f>
        <v>7.6938775510204085</v>
      </c>
      <c r="Y60" s="15">
        <f t="shared" ref="Y60:Z60" si="91">SUM(W60:W62)</f>
        <v>337</v>
      </c>
      <c r="Z60" s="14">
        <f t="shared" si="91"/>
        <v>19.888927055970903</v>
      </c>
      <c r="AA60" s="17">
        <v>820</v>
      </c>
    </row>
    <row r="61" spans="1:27" ht="12.75" x14ac:dyDescent="0.2">
      <c r="A61" s="3" t="s">
        <v>8</v>
      </c>
      <c r="B61" s="3" t="s">
        <v>172</v>
      </c>
      <c r="C61" s="10">
        <v>49</v>
      </c>
      <c r="D61" s="11">
        <v>0.45600000000000002</v>
      </c>
      <c r="E61" s="10">
        <v>30</v>
      </c>
      <c r="F61" s="11">
        <v>0.36799999999999999</v>
      </c>
      <c r="G61" s="10">
        <v>34</v>
      </c>
      <c r="H61" s="12">
        <v>0.17599999999999999</v>
      </c>
      <c r="I61" s="13">
        <v>250</v>
      </c>
      <c r="J61" s="14">
        <v>6.5759999999999996</v>
      </c>
      <c r="K61" s="42" t="s">
        <v>17</v>
      </c>
      <c r="L61" s="41"/>
      <c r="M61" s="41"/>
      <c r="O61" s="3" t="s">
        <v>8</v>
      </c>
      <c r="P61" s="18" t="s">
        <v>123</v>
      </c>
      <c r="Q61" s="10">
        <v>60</v>
      </c>
      <c r="R61" s="11">
        <f t="shared" si="86"/>
        <v>0.59405940594059403</v>
      </c>
      <c r="S61" s="10">
        <v>29</v>
      </c>
      <c r="T61" s="11">
        <f t="shared" si="87"/>
        <v>0.28712871287128711</v>
      </c>
      <c r="U61" s="10">
        <v>12</v>
      </c>
      <c r="V61" s="12">
        <f t="shared" si="88"/>
        <v>0.11881188118811881</v>
      </c>
      <c r="W61" s="13">
        <f t="shared" si="89"/>
        <v>101</v>
      </c>
      <c r="X61" s="14">
        <f t="shared" si="90"/>
        <v>7.4950495049504955</v>
      </c>
      <c r="Y61" s="42" t="s">
        <v>17</v>
      </c>
      <c r="Z61" s="41"/>
      <c r="AA61" s="41"/>
    </row>
    <row r="62" spans="1:27" ht="12.75" x14ac:dyDescent="0.2">
      <c r="A62" s="3" t="s">
        <v>9</v>
      </c>
      <c r="B62" s="3" t="s">
        <v>94</v>
      </c>
      <c r="C62" s="10">
        <v>14</v>
      </c>
      <c r="D62" s="11">
        <v>0.56451612903225812</v>
      </c>
      <c r="E62" s="10">
        <v>16</v>
      </c>
      <c r="F62" s="11">
        <v>0.16129032258064516</v>
      </c>
      <c r="G62" s="10">
        <v>2</v>
      </c>
      <c r="H62" s="12">
        <v>0.27419354838709675</v>
      </c>
      <c r="I62" s="13">
        <v>124</v>
      </c>
      <c r="J62" s="14">
        <v>6.725806451612903</v>
      </c>
      <c r="K62" s="19">
        <v>6.7215545314900149</v>
      </c>
      <c r="L62" s="20" t="s">
        <v>153</v>
      </c>
      <c r="M62" s="20"/>
      <c r="O62" s="3" t="s">
        <v>9</v>
      </c>
      <c r="P62" s="18" t="s">
        <v>64</v>
      </c>
      <c r="Q62" s="10">
        <v>16</v>
      </c>
      <c r="R62" s="11">
        <f t="shared" si="86"/>
        <v>0.4</v>
      </c>
      <c r="S62" s="10">
        <v>1</v>
      </c>
      <c r="T62" s="11">
        <f t="shared" si="87"/>
        <v>2.5000000000000001E-2</v>
      </c>
      <c r="U62" s="10">
        <v>23</v>
      </c>
      <c r="V62" s="12">
        <f t="shared" si="88"/>
        <v>0.57499999999999996</v>
      </c>
      <c r="W62" s="13">
        <f t="shared" si="89"/>
        <v>40</v>
      </c>
      <c r="X62" s="14">
        <f t="shared" si="90"/>
        <v>4.7</v>
      </c>
      <c r="Y62" s="19">
        <f>(SUM(X60:X62)/3)</f>
        <v>6.6296423519903014</v>
      </c>
      <c r="Z62" s="20" t="str">
        <f>IF(Y62&lt;=3,"Ruim",IF(Y62&gt;=7,"Bom","Regular"))</f>
        <v>Regular</v>
      </c>
      <c r="AA62" s="20"/>
    </row>
    <row r="64" spans="1:27" ht="12.75" x14ac:dyDescent="0.2">
      <c r="A64" s="6" t="s">
        <v>3</v>
      </c>
      <c r="B64" s="9">
        <v>42935</v>
      </c>
      <c r="C64" s="43" t="s">
        <v>4</v>
      </c>
      <c r="D64" s="44"/>
      <c r="E64" s="45" t="s">
        <v>5</v>
      </c>
      <c r="F64" s="44"/>
      <c r="G64" s="46" t="s">
        <v>7</v>
      </c>
      <c r="H64" s="44"/>
      <c r="I64" s="7" t="s">
        <v>10</v>
      </c>
      <c r="J64" s="7" t="s">
        <v>11</v>
      </c>
      <c r="K64" s="40" t="s">
        <v>12</v>
      </c>
      <c r="L64" s="41"/>
      <c r="M64" s="8" t="s">
        <v>13</v>
      </c>
      <c r="O64" s="6" t="s">
        <v>3</v>
      </c>
      <c r="P64" s="9">
        <v>42935</v>
      </c>
      <c r="Q64" s="43" t="s">
        <v>4</v>
      </c>
      <c r="R64" s="44"/>
      <c r="S64" s="45" t="s">
        <v>5</v>
      </c>
      <c r="T64" s="44"/>
      <c r="U64" s="46" t="s">
        <v>7</v>
      </c>
      <c r="V64" s="44"/>
      <c r="W64" s="7" t="s">
        <v>10</v>
      </c>
      <c r="X64" s="7" t="s">
        <v>11</v>
      </c>
      <c r="Y64" s="40" t="s">
        <v>12</v>
      </c>
      <c r="Z64" s="41"/>
      <c r="AA64" s="8" t="s">
        <v>13</v>
      </c>
    </row>
    <row r="65" spans="1:27" ht="12.75" x14ac:dyDescent="0.2">
      <c r="A65" s="3" t="s">
        <v>6</v>
      </c>
      <c r="B65" s="3" t="s">
        <v>185</v>
      </c>
      <c r="C65" s="10">
        <v>98</v>
      </c>
      <c r="D65" s="11">
        <v>0.44585987261146498</v>
      </c>
      <c r="E65" s="10">
        <v>39</v>
      </c>
      <c r="F65" s="11">
        <v>0.22929936305732485</v>
      </c>
      <c r="G65" s="10">
        <v>3</v>
      </c>
      <c r="H65" s="12">
        <v>0.32484076433121017</v>
      </c>
      <c r="I65" s="13">
        <v>314</v>
      </c>
      <c r="J65" s="14">
        <v>5.9299363057324843</v>
      </c>
      <c r="K65" s="15">
        <v>562</v>
      </c>
      <c r="L65" s="16">
        <v>0.35592146928435719</v>
      </c>
      <c r="M65" s="17">
        <v>1579</v>
      </c>
      <c r="O65" s="3" t="s">
        <v>6</v>
      </c>
      <c r="P65" s="3" t="s">
        <v>90</v>
      </c>
      <c r="Q65" s="10">
        <v>141</v>
      </c>
      <c r="R65" s="11">
        <f t="shared" ref="R65:R67" si="92">(Q65/W65)</f>
        <v>0.76630434782608692</v>
      </c>
      <c r="S65" s="10">
        <v>25</v>
      </c>
      <c r="T65" s="11">
        <f t="shared" ref="T65:T67" si="93">S65/W65</f>
        <v>0.1358695652173913</v>
      </c>
      <c r="U65" s="10">
        <v>18</v>
      </c>
      <c r="V65" s="12">
        <f t="shared" ref="V65:V67" si="94">U65/W65</f>
        <v>9.7826086956521743E-2</v>
      </c>
      <c r="W65" s="13">
        <f t="shared" ref="W65:W67" si="95">SUM(Q65+S65+U65)</f>
        <v>184</v>
      </c>
      <c r="X65" s="14">
        <f t="shared" ref="X65:X67" si="96">((Q65*10)+(S65*5)+(U65*1))/W65</f>
        <v>8.4402173913043477</v>
      </c>
      <c r="Y65" s="15">
        <f t="shared" ref="Y65:Z65" si="97">SUM(W65:W67)</f>
        <v>414</v>
      </c>
      <c r="Z65" s="14">
        <f t="shared" si="97"/>
        <v>18.574031294693196</v>
      </c>
      <c r="AA65" s="17">
        <v>822</v>
      </c>
    </row>
    <row r="66" spans="1:27" ht="12.75" x14ac:dyDescent="0.2">
      <c r="A66" s="3" t="s">
        <v>8</v>
      </c>
      <c r="B66" s="3" t="s">
        <v>177</v>
      </c>
      <c r="C66" s="10">
        <v>41</v>
      </c>
      <c r="D66" s="11">
        <v>0.33884297520661155</v>
      </c>
      <c r="E66" s="10">
        <v>24</v>
      </c>
      <c r="F66" s="11">
        <v>0.34710743801652894</v>
      </c>
      <c r="G66" s="10">
        <v>15</v>
      </c>
      <c r="H66" s="12">
        <v>0.31404958677685951</v>
      </c>
      <c r="I66" s="13">
        <v>121</v>
      </c>
      <c r="J66" s="14">
        <v>5.4380165289256199</v>
      </c>
      <c r="K66" s="42" t="s">
        <v>17</v>
      </c>
      <c r="L66" s="41"/>
      <c r="M66" s="41"/>
      <c r="O66" s="3" t="s">
        <v>8</v>
      </c>
      <c r="P66" s="3" t="s">
        <v>31</v>
      </c>
      <c r="Q66" s="10">
        <v>39</v>
      </c>
      <c r="R66" s="11">
        <f t="shared" si="92"/>
        <v>0.26174496644295303</v>
      </c>
      <c r="S66" s="10">
        <v>46</v>
      </c>
      <c r="T66" s="11">
        <f t="shared" si="93"/>
        <v>0.3087248322147651</v>
      </c>
      <c r="U66" s="10">
        <v>64</v>
      </c>
      <c r="V66" s="12">
        <f t="shared" si="94"/>
        <v>0.42953020134228187</v>
      </c>
      <c r="W66" s="13">
        <f t="shared" si="95"/>
        <v>149</v>
      </c>
      <c r="X66" s="14">
        <f t="shared" si="96"/>
        <v>4.5906040268456376</v>
      </c>
      <c r="Y66" s="42" t="s">
        <v>17</v>
      </c>
      <c r="Z66" s="41"/>
      <c r="AA66" s="41"/>
    </row>
    <row r="67" spans="1:27" ht="12.75" x14ac:dyDescent="0.2">
      <c r="A67" s="3" t="s">
        <v>9</v>
      </c>
      <c r="B67" s="3" t="s">
        <v>92</v>
      </c>
      <c r="C67" s="10">
        <v>14</v>
      </c>
      <c r="D67" s="11">
        <v>0.23622047244094488</v>
      </c>
      <c r="E67" s="10">
        <v>17</v>
      </c>
      <c r="F67" s="11">
        <v>0.22047244094488189</v>
      </c>
      <c r="G67" s="10">
        <v>2</v>
      </c>
      <c r="H67" s="12">
        <v>0.54330708661417326</v>
      </c>
      <c r="I67" s="13">
        <v>127</v>
      </c>
      <c r="J67" s="14">
        <v>4.0078740157480315</v>
      </c>
      <c r="K67" s="19">
        <v>5.1252756168020452</v>
      </c>
      <c r="L67" s="20" t="s">
        <v>153</v>
      </c>
      <c r="M67" s="20"/>
      <c r="O67" s="3" t="s">
        <v>9</v>
      </c>
      <c r="P67" s="3" t="s">
        <v>118</v>
      </c>
      <c r="Q67" s="10">
        <v>36</v>
      </c>
      <c r="R67" s="11">
        <f t="shared" si="92"/>
        <v>0.44444444444444442</v>
      </c>
      <c r="S67" s="10">
        <v>11</v>
      </c>
      <c r="T67" s="11">
        <f t="shared" si="93"/>
        <v>0.13580246913580246</v>
      </c>
      <c r="U67" s="10">
        <v>34</v>
      </c>
      <c r="V67" s="12">
        <f t="shared" si="94"/>
        <v>0.41975308641975306</v>
      </c>
      <c r="W67" s="13">
        <f t="shared" si="95"/>
        <v>81</v>
      </c>
      <c r="X67" s="14">
        <f t="shared" si="96"/>
        <v>5.5432098765432096</v>
      </c>
      <c r="Y67" s="19">
        <f>(SUM(X65:X67)/3)</f>
        <v>6.1913437648977316</v>
      </c>
      <c r="Z67" s="20" t="str">
        <f>IF(Y67&lt;=3,"Ruim",IF(Y67&gt;=7,"Bom","Regular"))</f>
        <v>Regular</v>
      </c>
      <c r="AA67" s="20"/>
    </row>
    <row r="69" spans="1:27" ht="12.75" x14ac:dyDescent="0.2">
      <c r="A69" s="6" t="s">
        <v>3</v>
      </c>
      <c r="B69" s="9">
        <v>42936</v>
      </c>
      <c r="C69" s="43" t="s">
        <v>4</v>
      </c>
      <c r="D69" s="44"/>
      <c r="E69" s="45" t="s">
        <v>5</v>
      </c>
      <c r="F69" s="44"/>
      <c r="G69" s="46" t="s">
        <v>7</v>
      </c>
      <c r="H69" s="44"/>
      <c r="I69" s="7" t="s">
        <v>10</v>
      </c>
      <c r="J69" s="7" t="s">
        <v>11</v>
      </c>
      <c r="K69" s="40" t="s">
        <v>12</v>
      </c>
      <c r="L69" s="41"/>
      <c r="M69" s="8" t="s">
        <v>13</v>
      </c>
      <c r="O69" s="6" t="s">
        <v>3</v>
      </c>
      <c r="P69" s="9">
        <v>42936</v>
      </c>
      <c r="Q69" s="43" t="s">
        <v>4</v>
      </c>
      <c r="R69" s="44"/>
      <c r="S69" s="45" t="s">
        <v>5</v>
      </c>
      <c r="T69" s="44"/>
      <c r="U69" s="46" t="s">
        <v>7</v>
      </c>
      <c r="V69" s="44"/>
      <c r="W69" s="7" t="s">
        <v>10</v>
      </c>
      <c r="X69" s="7" t="s">
        <v>11</v>
      </c>
      <c r="Y69" s="40" t="s">
        <v>12</v>
      </c>
      <c r="Z69" s="41"/>
      <c r="AA69" s="8" t="s">
        <v>13</v>
      </c>
    </row>
    <row r="70" spans="1:27" ht="12.75" x14ac:dyDescent="0.2">
      <c r="A70" s="3" t="s">
        <v>6</v>
      </c>
      <c r="B70" s="3" t="s">
        <v>39</v>
      </c>
      <c r="C70" s="10">
        <v>74</v>
      </c>
      <c r="D70" s="11">
        <v>0.46907216494845361</v>
      </c>
      <c r="E70" s="10">
        <v>32</v>
      </c>
      <c r="F70" s="11">
        <v>0.31443298969072164</v>
      </c>
      <c r="G70" s="10">
        <v>25</v>
      </c>
      <c r="H70" s="12">
        <v>0.21649484536082475</v>
      </c>
      <c r="I70" s="13">
        <v>194</v>
      </c>
      <c r="J70" s="14">
        <v>6.4793814432989691</v>
      </c>
      <c r="K70" s="15">
        <v>700</v>
      </c>
      <c r="L70" s="16">
        <v>0.63233965672990067</v>
      </c>
      <c r="M70" s="17">
        <v>1107</v>
      </c>
      <c r="O70" s="3" t="s">
        <v>6</v>
      </c>
      <c r="P70" s="3" t="s">
        <v>14</v>
      </c>
      <c r="Q70" s="10">
        <v>182</v>
      </c>
      <c r="R70" s="11">
        <f t="shared" ref="R70:R72" si="98">(Q70/W70)</f>
        <v>0.63414634146341464</v>
      </c>
      <c r="S70" s="10">
        <v>50</v>
      </c>
      <c r="T70" s="11">
        <v>0.26</v>
      </c>
      <c r="U70" s="10">
        <v>55</v>
      </c>
      <c r="V70" s="12">
        <f t="shared" ref="V70:V72" si="99">U70/W70</f>
        <v>0.19163763066202091</v>
      </c>
      <c r="W70" s="13">
        <f t="shared" ref="W70:W72" si="100">SUM(Q70+S70+U70)</f>
        <v>287</v>
      </c>
      <c r="X70" s="14">
        <f t="shared" ref="X70:X72" si="101">((Q70*10)+(S70*5)+(U70*1))/W70</f>
        <v>7.4041811846689898</v>
      </c>
      <c r="Y70" s="15">
        <f t="shared" ref="Y70:Z70" si="102">SUM(W70:W72)</f>
        <v>458</v>
      </c>
      <c r="Z70" s="14">
        <f t="shared" si="102"/>
        <v>24.418731449219255</v>
      </c>
      <c r="AA70" s="17">
        <v>607</v>
      </c>
    </row>
    <row r="71" spans="1:27" ht="12.75" x14ac:dyDescent="0.2">
      <c r="A71" s="3" t="s">
        <v>8</v>
      </c>
      <c r="B71" s="3" t="s">
        <v>113</v>
      </c>
      <c r="C71" s="10">
        <v>77</v>
      </c>
      <c r="D71" s="11">
        <v>0.30618892508143325</v>
      </c>
      <c r="E71" s="10">
        <v>38</v>
      </c>
      <c r="F71" s="11">
        <v>0.31596091205211724</v>
      </c>
      <c r="G71" s="10">
        <v>11</v>
      </c>
      <c r="H71" s="12">
        <v>0.37785016286644951</v>
      </c>
      <c r="I71" s="13">
        <v>307</v>
      </c>
      <c r="J71" s="14">
        <v>5.0195439739413681</v>
      </c>
      <c r="K71" s="42" t="s">
        <v>17</v>
      </c>
      <c r="L71" s="41"/>
      <c r="M71" s="41"/>
      <c r="O71" s="3" t="s">
        <v>8</v>
      </c>
      <c r="P71" s="3" t="s">
        <v>142</v>
      </c>
      <c r="Q71" s="10">
        <v>37</v>
      </c>
      <c r="R71" s="11">
        <f t="shared" si="98"/>
        <v>0.58730158730158732</v>
      </c>
      <c r="S71" s="10">
        <v>23</v>
      </c>
      <c r="T71" s="11">
        <f t="shared" ref="T71:T72" si="103">S71/W71</f>
        <v>0.36507936507936506</v>
      </c>
      <c r="U71" s="10">
        <v>3</v>
      </c>
      <c r="V71" s="12">
        <f t="shared" si="99"/>
        <v>4.7619047619047616E-2</v>
      </c>
      <c r="W71" s="13">
        <f t="shared" si="100"/>
        <v>63</v>
      </c>
      <c r="X71" s="14">
        <f t="shared" si="101"/>
        <v>7.746031746031746</v>
      </c>
      <c r="Y71" s="42" t="s">
        <v>17</v>
      </c>
      <c r="Z71" s="41"/>
      <c r="AA71" s="41"/>
    </row>
    <row r="72" spans="1:27" ht="12.75" x14ac:dyDescent="0.2">
      <c r="A72" s="3" t="s">
        <v>9</v>
      </c>
      <c r="B72" s="3" t="s">
        <v>98</v>
      </c>
      <c r="C72" s="10">
        <v>20</v>
      </c>
      <c r="D72" s="11">
        <v>0.7839195979899497</v>
      </c>
      <c r="E72" s="10">
        <v>12</v>
      </c>
      <c r="F72" s="11">
        <v>5.0251256281407038E-2</v>
      </c>
      <c r="G72" s="10">
        <v>11</v>
      </c>
      <c r="H72" s="12">
        <v>0.16582914572864321</v>
      </c>
      <c r="I72" s="13">
        <v>199</v>
      </c>
      <c r="J72" s="14">
        <v>8.2562814070351767</v>
      </c>
      <c r="K72" s="19">
        <v>6.5850689414251704</v>
      </c>
      <c r="L72" s="20" t="s">
        <v>153</v>
      </c>
      <c r="M72" s="20"/>
      <c r="O72" s="3" t="s">
        <v>9</v>
      </c>
      <c r="P72" s="3" t="s">
        <v>235</v>
      </c>
      <c r="Q72" s="10">
        <v>97</v>
      </c>
      <c r="R72" s="11">
        <f t="shared" si="98"/>
        <v>0.89814814814814814</v>
      </c>
      <c r="S72" s="10">
        <v>5</v>
      </c>
      <c r="T72" s="11">
        <f t="shared" si="103"/>
        <v>4.6296296296296294E-2</v>
      </c>
      <c r="U72" s="10">
        <v>6</v>
      </c>
      <c r="V72" s="12">
        <f t="shared" si="99"/>
        <v>5.5555555555555552E-2</v>
      </c>
      <c r="W72" s="13">
        <f t="shared" si="100"/>
        <v>108</v>
      </c>
      <c r="X72" s="14">
        <f t="shared" si="101"/>
        <v>9.268518518518519</v>
      </c>
      <c r="Y72" s="19">
        <f>(SUM(X70:X72)/3)</f>
        <v>8.1395771497397522</v>
      </c>
      <c r="Z72" s="20" t="str">
        <f>IF(Y72&lt;=3,"Ruim",IF(Y72&gt;=7,"Bom","Regular"))</f>
        <v>Bom</v>
      </c>
      <c r="AA72" s="20"/>
    </row>
    <row r="74" spans="1:27" ht="12.75" x14ac:dyDescent="0.2">
      <c r="A74" s="6" t="s">
        <v>3</v>
      </c>
      <c r="B74" s="9">
        <v>42937</v>
      </c>
      <c r="C74" s="43" t="s">
        <v>4</v>
      </c>
      <c r="D74" s="44"/>
      <c r="E74" s="45" t="s">
        <v>5</v>
      </c>
      <c r="F74" s="44"/>
      <c r="G74" s="46" t="s">
        <v>7</v>
      </c>
      <c r="H74" s="44"/>
      <c r="I74" s="7" t="s">
        <v>10</v>
      </c>
      <c r="J74" s="7" t="s">
        <v>11</v>
      </c>
      <c r="K74" s="40" t="s">
        <v>12</v>
      </c>
      <c r="L74" s="41"/>
      <c r="M74" s="8" t="s">
        <v>13</v>
      </c>
      <c r="O74" s="6" t="s">
        <v>3</v>
      </c>
      <c r="P74" s="9">
        <v>42937</v>
      </c>
      <c r="Q74" s="43" t="s">
        <v>4</v>
      </c>
      <c r="R74" s="44"/>
      <c r="S74" s="45" t="s">
        <v>5</v>
      </c>
      <c r="T74" s="44"/>
      <c r="U74" s="46" t="s">
        <v>7</v>
      </c>
      <c r="V74" s="44"/>
      <c r="W74" s="7" t="s">
        <v>10</v>
      </c>
      <c r="X74" s="7" t="s">
        <v>11</v>
      </c>
      <c r="Y74" s="40" t="s">
        <v>12</v>
      </c>
      <c r="Z74" s="41"/>
      <c r="AA74" s="8" t="s">
        <v>13</v>
      </c>
    </row>
    <row r="75" spans="1:27" ht="12.75" x14ac:dyDescent="0.2">
      <c r="A75" s="3" t="s">
        <v>6</v>
      </c>
      <c r="B75" s="3" t="s">
        <v>236</v>
      </c>
      <c r="C75" s="10">
        <v>72</v>
      </c>
      <c r="D75" s="11">
        <v>0.4325581395348837</v>
      </c>
      <c r="E75" s="10">
        <v>20</v>
      </c>
      <c r="F75" s="11">
        <v>0.2</v>
      </c>
      <c r="G75" s="10">
        <v>2</v>
      </c>
      <c r="H75" s="12">
        <v>0.36744186046511629</v>
      </c>
      <c r="I75" s="13">
        <v>215</v>
      </c>
      <c r="J75" s="14">
        <v>5.6930232558139533</v>
      </c>
      <c r="K75" s="15">
        <v>551</v>
      </c>
      <c r="L75" s="16">
        <v>0.3845080251221214</v>
      </c>
      <c r="M75" s="17">
        <v>1433</v>
      </c>
      <c r="O75" s="3" t="s">
        <v>6</v>
      </c>
      <c r="P75" s="3" t="s">
        <v>59</v>
      </c>
      <c r="Q75" s="10">
        <v>26</v>
      </c>
      <c r="R75" s="11">
        <f t="shared" ref="R75:R77" si="104">(Q75/W75)</f>
        <v>0.55319148936170215</v>
      </c>
      <c r="S75" s="10">
        <v>19</v>
      </c>
      <c r="T75" s="11">
        <f t="shared" ref="T75:T77" si="105">S75/W75</f>
        <v>0.40425531914893614</v>
      </c>
      <c r="U75" s="10">
        <v>2</v>
      </c>
      <c r="V75" s="12">
        <f t="shared" ref="V75:V77" si="106">U75/W75</f>
        <v>4.2553191489361701E-2</v>
      </c>
      <c r="W75" s="13">
        <f t="shared" ref="W75:W77" si="107">SUM(Q75+S75+U75)</f>
        <v>47</v>
      </c>
      <c r="X75" s="14">
        <f t="shared" ref="X75:X77" si="108">((Q75*10)+(S75*5)+(U75*1))/W75</f>
        <v>7.5957446808510642</v>
      </c>
      <c r="Y75" s="15">
        <f t="shared" ref="Y75:Z75" si="109">SUM(W75:W77)</f>
        <v>267</v>
      </c>
      <c r="Z75" s="14">
        <f t="shared" si="109"/>
        <v>21.142513388334059</v>
      </c>
      <c r="AA75" s="17"/>
    </row>
    <row r="76" spans="1:27" ht="12.75" x14ac:dyDescent="0.2">
      <c r="A76" s="3" t="s">
        <v>8</v>
      </c>
      <c r="B76" s="3" t="s">
        <v>71</v>
      </c>
      <c r="C76" s="10">
        <v>76</v>
      </c>
      <c r="D76" s="11">
        <v>0.57692307692307687</v>
      </c>
      <c r="E76" s="10">
        <v>22</v>
      </c>
      <c r="F76" s="11">
        <v>0.18269230769230768</v>
      </c>
      <c r="G76" s="10">
        <v>16</v>
      </c>
      <c r="H76" s="12">
        <v>0.24038461538461539</v>
      </c>
      <c r="I76" s="13">
        <v>208</v>
      </c>
      <c r="J76" s="14">
        <v>6.9230769230769234</v>
      </c>
      <c r="K76" s="42" t="s">
        <v>17</v>
      </c>
      <c r="L76" s="41"/>
      <c r="M76" s="41"/>
      <c r="O76" s="3" t="s">
        <v>8</v>
      </c>
      <c r="P76" s="3" t="s">
        <v>237</v>
      </c>
      <c r="Q76" s="10">
        <v>137</v>
      </c>
      <c r="R76" s="11">
        <f t="shared" si="104"/>
        <v>0.69897959183673475</v>
      </c>
      <c r="S76" s="10">
        <v>35</v>
      </c>
      <c r="T76" s="11">
        <f t="shared" si="105"/>
        <v>0.17857142857142858</v>
      </c>
      <c r="U76" s="10">
        <v>24</v>
      </c>
      <c r="V76" s="12">
        <f t="shared" si="106"/>
        <v>0.12244897959183673</v>
      </c>
      <c r="W76" s="13">
        <f t="shared" si="107"/>
        <v>196</v>
      </c>
      <c r="X76" s="14">
        <f t="shared" si="108"/>
        <v>8.0051020408163271</v>
      </c>
      <c r="Y76" s="42" t="s">
        <v>17</v>
      </c>
      <c r="Z76" s="41"/>
      <c r="AA76" s="41"/>
    </row>
    <row r="77" spans="1:27" ht="12.75" x14ac:dyDescent="0.2">
      <c r="A77" s="3" t="s">
        <v>9</v>
      </c>
      <c r="B77" s="3" t="s">
        <v>115</v>
      </c>
      <c r="C77" s="10">
        <v>24</v>
      </c>
      <c r="D77" s="11">
        <v>0.28125</v>
      </c>
      <c r="E77" s="10">
        <v>6</v>
      </c>
      <c r="F77" s="11">
        <v>0.1328125</v>
      </c>
      <c r="G77" s="10">
        <v>0</v>
      </c>
      <c r="H77" s="12">
        <v>0.5859375</v>
      </c>
      <c r="I77" s="13">
        <v>128</v>
      </c>
      <c r="J77" s="14">
        <v>4.0625</v>
      </c>
      <c r="K77" s="19">
        <v>5.5595333929636253</v>
      </c>
      <c r="L77" s="20" t="s">
        <v>153</v>
      </c>
      <c r="M77" s="20"/>
      <c r="O77" s="3" t="s">
        <v>9</v>
      </c>
      <c r="P77" s="3" t="s">
        <v>129</v>
      </c>
      <c r="Q77" s="10">
        <v>9</v>
      </c>
      <c r="R77" s="11">
        <f t="shared" si="104"/>
        <v>0.375</v>
      </c>
      <c r="S77" s="10">
        <v>7</v>
      </c>
      <c r="T77" s="11">
        <f t="shared" si="105"/>
        <v>0.29166666666666669</v>
      </c>
      <c r="U77" s="10">
        <v>8</v>
      </c>
      <c r="V77" s="12">
        <f t="shared" si="106"/>
        <v>0.33333333333333331</v>
      </c>
      <c r="W77" s="13">
        <f t="shared" si="107"/>
        <v>24</v>
      </c>
      <c r="X77" s="14">
        <f t="shared" si="108"/>
        <v>5.541666666666667</v>
      </c>
      <c r="Y77" s="19">
        <f>(SUM(X75:X77)/3)</f>
        <v>7.0475044627780195</v>
      </c>
      <c r="Z77" s="20" t="str">
        <f>IF(Y77&lt;=3,"Ruim",IF(Y77&gt;=7,"Bom","Regular"))</f>
        <v>Bom</v>
      </c>
      <c r="AA77" s="20"/>
    </row>
    <row r="78" spans="1:27" ht="12.75" x14ac:dyDescent="0.2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</row>
    <row r="79" spans="1:27" ht="12.75" x14ac:dyDescent="0.2">
      <c r="A79" s="32" t="s">
        <v>3</v>
      </c>
      <c r="B79" s="33">
        <v>42940</v>
      </c>
      <c r="C79" s="50" t="s">
        <v>4</v>
      </c>
      <c r="D79" s="44"/>
      <c r="E79" s="50" t="s">
        <v>5</v>
      </c>
      <c r="F79" s="44"/>
      <c r="G79" s="50" t="s">
        <v>7</v>
      </c>
      <c r="H79" s="44"/>
      <c r="I79" s="35" t="s">
        <v>10</v>
      </c>
      <c r="J79" s="35" t="s">
        <v>11</v>
      </c>
      <c r="K79" s="51" t="s">
        <v>12</v>
      </c>
      <c r="L79" s="41"/>
      <c r="M79" s="36" t="s">
        <v>13</v>
      </c>
      <c r="N79" s="31"/>
      <c r="O79" s="32" t="s">
        <v>3</v>
      </c>
      <c r="P79" s="33">
        <v>42940</v>
      </c>
      <c r="Q79" s="50" t="s">
        <v>4</v>
      </c>
      <c r="R79" s="44"/>
      <c r="S79" s="50" t="s">
        <v>5</v>
      </c>
      <c r="T79" s="44"/>
      <c r="U79" s="50" t="s">
        <v>7</v>
      </c>
      <c r="V79" s="44"/>
      <c r="W79" s="35" t="s">
        <v>10</v>
      </c>
      <c r="X79" s="35" t="s">
        <v>11</v>
      </c>
      <c r="Y79" s="51" t="s">
        <v>12</v>
      </c>
      <c r="Z79" s="41"/>
      <c r="AA79" s="36" t="s">
        <v>13</v>
      </c>
    </row>
    <row r="80" spans="1:27" ht="12.75" x14ac:dyDescent="0.2">
      <c r="A80" s="3" t="s">
        <v>6</v>
      </c>
      <c r="B80" s="3" t="s">
        <v>14</v>
      </c>
      <c r="C80" s="10">
        <v>22</v>
      </c>
      <c r="D80" s="11">
        <v>0.37155963302752293</v>
      </c>
      <c r="E80" s="10">
        <v>10</v>
      </c>
      <c r="F80" s="11">
        <v>0.35321100917431192</v>
      </c>
      <c r="G80" s="10">
        <v>5</v>
      </c>
      <c r="H80" s="12">
        <v>0.27522935779816515</v>
      </c>
      <c r="I80" s="13">
        <v>218</v>
      </c>
      <c r="J80" s="14">
        <v>5.7568807339449544</v>
      </c>
      <c r="K80" s="15">
        <v>534</v>
      </c>
      <c r="L80" s="16">
        <v>0.33147113594040967</v>
      </c>
      <c r="M80" s="17">
        <v>1611</v>
      </c>
      <c r="O80" s="3" t="s">
        <v>6</v>
      </c>
      <c r="P80" s="18" t="s">
        <v>238</v>
      </c>
      <c r="Q80" s="10">
        <v>57</v>
      </c>
      <c r="R80" s="11">
        <f t="shared" ref="R80:R82" si="110">(Q80/W80)</f>
        <v>0.79166666666666663</v>
      </c>
      <c r="S80" s="10">
        <v>7</v>
      </c>
      <c r="T80" s="11">
        <f t="shared" ref="T80:T82" si="111">S80/W80</f>
        <v>9.7222222222222224E-2</v>
      </c>
      <c r="U80" s="10">
        <v>8</v>
      </c>
      <c r="V80" s="12">
        <f t="shared" ref="V80:V82" si="112">U80/W80</f>
        <v>0.1111111111111111</v>
      </c>
      <c r="W80" s="13">
        <f t="shared" ref="W80:W82" si="113">SUM(Q80+S80+U80)</f>
        <v>72</v>
      </c>
      <c r="X80" s="14">
        <f t="shared" ref="X80:X82" si="114">((Q80*10)+(S80*5)+(U80*1))/W80</f>
        <v>8.5138888888888893</v>
      </c>
      <c r="Y80" s="15">
        <f t="shared" ref="Y80:Z80" si="115">SUM(W80:W82)</f>
        <v>221</v>
      </c>
      <c r="Z80" s="14">
        <f t="shared" si="115"/>
        <v>22.883684807256234</v>
      </c>
      <c r="AA80" s="17">
        <v>820</v>
      </c>
    </row>
    <row r="81" spans="1:27" ht="12.75" x14ac:dyDescent="0.2">
      <c r="A81" s="3" t="s">
        <v>8</v>
      </c>
      <c r="B81" s="3" t="s">
        <v>206</v>
      </c>
      <c r="C81" s="10">
        <v>77</v>
      </c>
      <c r="D81" s="11">
        <v>0.28409090909090912</v>
      </c>
      <c r="E81" s="10">
        <v>21</v>
      </c>
      <c r="F81" s="11">
        <v>0.375</v>
      </c>
      <c r="G81" s="10">
        <v>4</v>
      </c>
      <c r="H81" s="12">
        <v>0.34090909090909088</v>
      </c>
      <c r="I81" s="13">
        <v>176</v>
      </c>
      <c r="J81" s="14">
        <v>5.0568181818181817</v>
      </c>
      <c r="K81" s="42" t="s">
        <v>17</v>
      </c>
      <c r="L81" s="41"/>
      <c r="M81" s="41"/>
      <c r="O81" s="3" t="s">
        <v>8</v>
      </c>
      <c r="P81" s="18" t="s">
        <v>68</v>
      </c>
      <c r="Q81" s="10">
        <v>60</v>
      </c>
      <c r="R81" s="11">
        <f t="shared" si="110"/>
        <v>0.6</v>
      </c>
      <c r="S81" s="10">
        <v>37</v>
      </c>
      <c r="T81" s="11">
        <f t="shared" si="111"/>
        <v>0.37</v>
      </c>
      <c r="U81" s="10">
        <v>3</v>
      </c>
      <c r="V81" s="12">
        <f t="shared" si="112"/>
        <v>0.03</v>
      </c>
      <c r="W81" s="13">
        <f t="shared" si="113"/>
        <v>100</v>
      </c>
      <c r="X81" s="14">
        <f t="shared" si="114"/>
        <v>7.88</v>
      </c>
      <c r="Y81" s="42" t="s">
        <v>17</v>
      </c>
      <c r="Z81" s="41"/>
      <c r="AA81" s="41"/>
    </row>
    <row r="82" spans="1:27" ht="12.75" x14ac:dyDescent="0.2">
      <c r="A82" s="3" t="s">
        <v>9</v>
      </c>
      <c r="B82" s="3" t="s">
        <v>109</v>
      </c>
      <c r="C82" s="10">
        <v>10</v>
      </c>
      <c r="D82" s="11">
        <v>0.87142857142857144</v>
      </c>
      <c r="E82" s="10">
        <v>3</v>
      </c>
      <c r="F82" s="11">
        <v>0.12857142857142856</v>
      </c>
      <c r="G82" s="10"/>
      <c r="H82" s="12">
        <v>0</v>
      </c>
      <c r="I82" s="13">
        <v>140</v>
      </c>
      <c r="J82" s="14">
        <v>9.3571428571428577</v>
      </c>
      <c r="K82" s="19">
        <v>6.7236139243019979</v>
      </c>
      <c r="L82" s="20" t="s">
        <v>153</v>
      </c>
      <c r="M82" s="20"/>
      <c r="O82" s="3" t="s">
        <v>9</v>
      </c>
      <c r="P82" s="18" t="s">
        <v>131</v>
      </c>
      <c r="Q82" s="10">
        <v>21</v>
      </c>
      <c r="R82" s="11">
        <f t="shared" si="110"/>
        <v>0.42857142857142855</v>
      </c>
      <c r="S82" s="10">
        <v>20</v>
      </c>
      <c r="T82" s="11">
        <f t="shared" si="111"/>
        <v>0.40816326530612246</v>
      </c>
      <c r="U82" s="10">
        <v>8</v>
      </c>
      <c r="V82" s="12">
        <f t="shared" si="112"/>
        <v>0.16326530612244897</v>
      </c>
      <c r="W82" s="13">
        <f t="shared" si="113"/>
        <v>49</v>
      </c>
      <c r="X82" s="14">
        <f t="shared" si="114"/>
        <v>6.4897959183673466</v>
      </c>
      <c r="Y82" s="19">
        <f>(SUM(X80:X82)/3)</f>
        <v>7.627894935752078</v>
      </c>
      <c r="Z82" s="20" t="str">
        <f>IF(Y82&lt;=3,"Ruim",IF(Y82&gt;=7,"Bom","Regular"))</f>
        <v>Bom</v>
      </c>
      <c r="AA82" s="20"/>
    </row>
    <row r="84" spans="1:27" ht="12.75" x14ac:dyDescent="0.2">
      <c r="A84" s="6" t="s">
        <v>3</v>
      </c>
      <c r="B84" s="9">
        <v>42941</v>
      </c>
      <c r="C84" s="43" t="s">
        <v>4</v>
      </c>
      <c r="D84" s="44"/>
      <c r="E84" s="45" t="s">
        <v>5</v>
      </c>
      <c r="F84" s="44"/>
      <c r="G84" s="46" t="s">
        <v>7</v>
      </c>
      <c r="H84" s="44"/>
      <c r="I84" s="7" t="s">
        <v>10</v>
      </c>
      <c r="J84" s="7" t="s">
        <v>11</v>
      </c>
      <c r="K84" s="40" t="s">
        <v>12</v>
      </c>
      <c r="L84" s="41"/>
      <c r="M84" s="8" t="s">
        <v>13</v>
      </c>
      <c r="O84" s="6" t="s">
        <v>3</v>
      </c>
      <c r="P84" s="9">
        <v>42941</v>
      </c>
      <c r="Q84" s="43" t="s">
        <v>4</v>
      </c>
      <c r="R84" s="44"/>
      <c r="S84" s="45" t="s">
        <v>5</v>
      </c>
      <c r="T84" s="44"/>
      <c r="U84" s="46" t="s">
        <v>7</v>
      </c>
      <c r="V84" s="44"/>
      <c r="W84" s="7" t="s">
        <v>10</v>
      </c>
      <c r="X84" s="7" t="s">
        <v>11</v>
      </c>
      <c r="Y84" s="40" t="s">
        <v>12</v>
      </c>
      <c r="Z84" s="41"/>
      <c r="AA84" s="8" t="s">
        <v>13</v>
      </c>
    </row>
    <row r="85" spans="1:27" ht="12.75" x14ac:dyDescent="0.2">
      <c r="A85" s="3" t="s">
        <v>6</v>
      </c>
      <c r="B85" s="3" t="s">
        <v>15</v>
      </c>
      <c r="C85" s="10">
        <v>149</v>
      </c>
      <c r="D85" s="11">
        <v>0.49142857142857144</v>
      </c>
      <c r="E85" s="10">
        <v>33</v>
      </c>
      <c r="F85" s="11">
        <v>0.36</v>
      </c>
      <c r="G85" s="10">
        <v>6</v>
      </c>
      <c r="H85" s="12">
        <v>0.14857142857142858</v>
      </c>
      <c r="I85" s="13">
        <v>175</v>
      </c>
      <c r="J85" s="14">
        <v>6.862857142857143</v>
      </c>
      <c r="K85" s="15">
        <v>549</v>
      </c>
      <c r="L85" s="16">
        <v>0.34078212290502791</v>
      </c>
      <c r="M85" s="17">
        <v>1611</v>
      </c>
      <c r="O85" s="3" t="s">
        <v>6</v>
      </c>
      <c r="P85" s="18" t="s">
        <v>21</v>
      </c>
      <c r="Q85" s="10">
        <v>110</v>
      </c>
      <c r="R85" s="11">
        <f t="shared" ref="R85:R87" si="116">(Q85/W85)</f>
        <v>0.83333333333333337</v>
      </c>
      <c r="S85" s="10">
        <v>10</v>
      </c>
      <c r="T85" s="11">
        <f t="shared" ref="T85:T87" si="117">S85/W85</f>
        <v>7.575757575757576E-2</v>
      </c>
      <c r="U85" s="10">
        <v>12</v>
      </c>
      <c r="V85" s="12">
        <f t="shared" ref="V85:V87" si="118">U85/W85</f>
        <v>9.0909090909090912E-2</v>
      </c>
      <c r="W85" s="13">
        <f t="shared" ref="W85:W87" si="119">SUM(Q85+S85+U85)</f>
        <v>132</v>
      </c>
      <c r="X85" s="14">
        <f t="shared" ref="X85:X87" si="120">((Q85*10)+(S85*5)+(U85*1))/W85</f>
        <v>8.8030303030303028</v>
      </c>
      <c r="Y85" s="15">
        <f t="shared" ref="Y85:Z85" si="121">SUM(W85:W87)</f>
        <v>342</v>
      </c>
      <c r="Z85" s="14">
        <f t="shared" si="121"/>
        <v>19.7587159217594</v>
      </c>
      <c r="AA85" s="17">
        <v>820</v>
      </c>
    </row>
    <row r="86" spans="1:27" ht="12.75" x14ac:dyDescent="0.2">
      <c r="A86" s="3" t="s">
        <v>8</v>
      </c>
      <c r="B86" s="3" t="s">
        <v>24</v>
      </c>
      <c r="C86" s="10">
        <v>31</v>
      </c>
      <c r="D86" s="11">
        <v>0.45600000000000002</v>
      </c>
      <c r="E86" s="10">
        <v>68</v>
      </c>
      <c r="F86" s="11">
        <v>0.36799999999999999</v>
      </c>
      <c r="G86" s="10">
        <v>7</v>
      </c>
      <c r="H86" s="12">
        <v>0.17599999999999999</v>
      </c>
      <c r="I86" s="13">
        <v>250</v>
      </c>
      <c r="J86" s="14">
        <v>6.5759999999999996</v>
      </c>
      <c r="K86" s="42" t="s">
        <v>17</v>
      </c>
      <c r="L86" s="41"/>
      <c r="M86" s="41"/>
      <c r="O86" s="3" t="s">
        <v>8</v>
      </c>
      <c r="P86" s="18" t="s">
        <v>114</v>
      </c>
      <c r="Q86" s="10">
        <v>94</v>
      </c>
      <c r="R86" s="11">
        <f t="shared" si="116"/>
        <v>0.51086956521739135</v>
      </c>
      <c r="S86" s="10">
        <v>66</v>
      </c>
      <c r="T86" s="11">
        <f t="shared" si="117"/>
        <v>0.35869565217391303</v>
      </c>
      <c r="U86" s="10">
        <v>24</v>
      </c>
      <c r="V86" s="12">
        <f t="shared" si="118"/>
        <v>0.13043478260869565</v>
      </c>
      <c r="W86" s="13">
        <f t="shared" si="119"/>
        <v>184</v>
      </c>
      <c r="X86" s="14">
        <f t="shared" si="120"/>
        <v>7.0326086956521738</v>
      </c>
      <c r="Y86" s="42" t="s">
        <v>17</v>
      </c>
      <c r="Z86" s="41"/>
      <c r="AA86" s="41"/>
    </row>
    <row r="87" spans="1:27" ht="12.75" x14ac:dyDescent="0.2">
      <c r="A87" s="3" t="s">
        <v>9</v>
      </c>
      <c r="B87" s="3" t="s">
        <v>25</v>
      </c>
      <c r="C87" s="10">
        <v>9</v>
      </c>
      <c r="D87" s="11">
        <v>0.56451612903225812</v>
      </c>
      <c r="E87" s="10">
        <v>27</v>
      </c>
      <c r="F87" s="11">
        <v>0.16129032258064516</v>
      </c>
      <c r="G87" s="10">
        <v>68</v>
      </c>
      <c r="H87" s="12">
        <v>0.27419354838709675</v>
      </c>
      <c r="I87" s="13">
        <v>124</v>
      </c>
      <c r="J87" s="14">
        <v>6.725806451612903</v>
      </c>
      <c r="K87" s="19">
        <v>6.7215545314900149</v>
      </c>
      <c r="L87" s="20" t="s">
        <v>153</v>
      </c>
      <c r="M87" s="20"/>
      <c r="O87" s="3" t="s">
        <v>9</v>
      </c>
      <c r="P87" s="18" t="s">
        <v>27</v>
      </c>
      <c r="Q87" s="10">
        <v>8</v>
      </c>
      <c r="R87" s="11">
        <f t="shared" si="116"/>
        <v>0.30769230769230771</v>
      </c>
      <c r="S87" s="10">
        <v>1</v>
      </c>
      <c r="T87" s="11">
        <f t="shared" si="117"/>
        <v>3.8461538461538464E-2</v>
      </c>
      <c r="U87" s="10">
        <v>17</v>
      </c>
      <c r="V87" s="12">
        <f t="shared" si="118"/>
        <v>0.65384615384615385</v>
      </c>
      <c r="W87" s="13">
        <f t="shared" si="119"/>
        <v>26</v>
      </c>
      <c r="X87" s="14">
        <f t="shared" si="120"/>
        <v>3.9230769230769229</v>
      </c>
      <c r="Y87" s="19">
        <f>(SUM(X85:X87)/3)</f>
        <v>6.5862386405864664</v>
      </c>
      <c r="Z87" s="20" t="str">
        <f>IF(Y87&lt;=3,"Ruim",IF(Y87&gt;=7,"Bom","Regular"))</f>
        <v>Regular</v>
      </c>
      <c r="AA87" s="20"/>
    </row>
    <row r="89" spans="1:27" ht="12.75" x14ac:dyDescent="0.2">
      <c r="A89" s="6" t="s">
        <v>3</v>
      </c>
      <c r="B89" s="9">
        <v>42942</v>
      </c>
      <c r="C89" s="43" t="s">
        <v>4</v>
      </c>
      <c r="D89" s="44"/>
      <c r="E89" s="45" t="s">
        <v>5</v>
      </c>
      <c r="F89" s="44"/>
      <c r="G89" s="46" t="s">
        <v>7</v>
      </c>
      <c r="H89" s="44"/>
      <c r="I89" s="7" t="s">
        <v>10</v>
      </c>
      <c r="J89" s="7" t="s">
        <v>11</v>
      </c>
      <c r="K89" s="40" t="s">
        <v>12</v>
      </c>
      <c r="L89" s="41"/>
      <c r="M89" s="8" t="s">
        <v>13</v>
      </c>
      <c r="O89" s="6" t="s">
        <v>3</v>
      </c>
      <c r="P89" s="9">
        <v>42942</v>
      </c>
      <c r="Q89" s="43" t="s">
        <v>4</v>
      </c>
      <c r="R89" s="44"/>
      <c r="S89" s="45" t="s">
        <v>5</v>
      </c>
      <c r="T89" s="44"/>
      <c r="U89" s="46" t="s">
        <v>7</v>
      </c>
      <c r="V89" s="44"/>
      <c r="W89" s="7" t="s">
        <v>10</v>
      </c>
      <c r="X89" s="7" t="s">
        <v>11</v>
      </c>
      <c r="Y89" s="40" t="s">
        <v>12</v>
      </c>
      <c r="Z89" s="41"/>
      <c r="AA89" s="8" t="s">
        <v>13</v>
      </c>
    </row>
    <row r="90" spans="1:27" ht="12.75" x14ac:dyDescent="0.2">
      <c r="A90" s="3" t="s">
        <v>6</v>
      </c>
      <c r="B90" s="3" t="s">
        <v>29</v>
      </c>
      <c r="C90" s="10">
        <v>114</v>
      </c>
      <c r="D90" s="11">
        <v>0.44585987261146498</v>
      </c>
      <c r="E90" s="10">
        <v>40</v>
      </c>
      <c r="F90" s="11">
        <v>0.22929936305732485</v>
      </c>
      <c r="G90" s="10">
        <v>5</v>
      </c>
      <c r="H90" s="12">
        <v>0.32484076433121017</v>
      </c>
      <c r="I90" s="13">
        <v>314</v>
      </c>
      <c r="J90" s="14">
        <v>5.9299363057324843</v>
      </c>
      <c r="K90" s="15">
        <v>562</v>
      </c>
      <c r="L90" s="16">
        <v>0.35592146928435719</v>
      </c>
      <c r="M90" s="17">
        <v>1579</v>
      </c>
      <c r="O90" s="3" t="s">
        <v>6</v>
      </c>
      <c r="P90" s="3" t="s">
        <v>30</v>
      </c>
      <c r="Q90" s="10">
        <v>129</v>
      </c>
      <c r="R90" s="11">
        <f t="shared" ref="R90:R92" si="122">(Q90/W90)</f>
        <v>0.68253968253968256</v>
      </c>
      <c r="S90" s="10">
        <v>42</v>
      </c>
      <c r="T90" s="11">
        <f t="shared" ref="T90:T92" si="123">S90/W90</f>
        <v>0.22222222222222221</v>
      </c>
      <c r="U90" s="10">
        <v>18</v>
      </c>
      <c r="V90" s="12">
        <f t="shared" ref="V90:V92" si="124">U90/W90</f>
        <v>9.5238095238095233E-2</v>
      </c>
      <c r="W90" s="13">
        <f t="shared" ref="W90:W92" si="125">SUM(Q90+S90+U90)</f>
        <v>189</v>
      </c>
      <c r="X90" s="14">
        <f t="shared" ref="X90:X92" si="126">((Q90*10)+(S90*5)+(U90*1))/W90</f>
        <v>8.0317460317460316</v>
      </c>
      <c r="Y90" s="15">
        <f t="shared" ref="Y90:Z90" si="127">SUM(W90:W92)</f>
        <v>640</v>
      </c>
      <c r="Z90" s="14">
        <f t="shared" si="127"/>
        <v>20.141793313069908</v>
      </c>
      <c r="AA90" s="17">
        <v>822</v>
      </c>
    </row>
    <row r="91" spans="1:27" ht="12.75" x14ac:dyDescent="0.2">
      <c r="A91" s="3" t="s">
        <v>8</v>
      </c>
      <c r="B91" s="3" t="s">
        <v>31</v>
      </c>
      <c r="C91" s="10">
        <v>54</v>
      </c>
      <c r="D91" s="11">
        <v>0.33884297520661155</v>
      </c>
      <c r="E91" s="10">
        <v>20</v>
      </c>
      <c r="F91" s="11">
        <v>0.34710743801652894</v>
      </c>
      <c r="G91" s="10">
        <v>3</v>
      </c>
      <c r="H91" s="12">
        <v>0.31404958677685951</v>
      </c>
      <c r="I91" s="13">
        <v>121</v>
      </c>
      <c r="J91" s="14">
        <v>5.4380165289256199</v>
      </c>
      <c r="K91" s="42" t="s">
        <v>17</v>
      </c>
      <c r="L91" s="41"/>
      <c r="M91" s="41"/>
      <c r="O91" s="3" t="s">
        <v>8</v>
      </c>
      <c r="P91" s="3" t="s">
        <v>187</v>
      </c>
      <c r="Q91" s="10">
        <v>49</v>
      </c>
      <c r="R91" s="11">
        <f t="shared" si="122"/>
        <v>0.20851063829787234</v>
      </c>
      <c r="S91" s="10">
        <v>110</v>
      </c>
      <c r="T91" s="11">
        <f t="shared" si="123"/>
        <v>0.46808510638297873</v>
      </c>
      <c r="U91" s="10">
        <v>76</v>
      </c>
      <c r="V91" s="12">
        <f t="shared" si="124"/>
        <v>0.32340425531914896</v>
      </c>
      <c r="W91" s="13">
        <f t="shared" si="125"/>
        <v>235</v>
      </c>
      <c r="X91" s="14">
        <f t="shared" si="126"/>
        <v>4.7489361702127662</v>
      </c>
      <c r="Y91" s="42" t="s">
        <v>17</v>
      </c>
      <c r="Z91" s="41"/>
      <c r="AA91" s="41"/>
    </row>
    <row r="92" spans="1:27" ht="12.75" x14ac:dyDescent="0.2">
      <c r="A92" s="3" t="s">
        <v>9</v>
      </c>
      <c r="B92" s="3" t="s">
        <v>56</v>
      </c>
      <c r="C92" s="10">
        <v>11</v>
      </c>
      <c r="D92" s="11">
        <v>0.23622047244094488</v>
      </c>
      <c r="E92" s="10">
        <v>18</v>
      </c>
      <c r="F92" s="11">
        <v>0.22047244094488189</v>
      </c>
      <c r="G92" s="10">
        <v>4</v>
      </c>
      <c r="H92" s="12">
        <v>0.54330708661417326</v>
      </c>
      <c r="I92" s="13">
        <v>127</v>
      </c>
      <c r="J92" s="14">
        <v>4.0078740157480315</v>
      </c>
      <c r="K92" s="19">
        <v>5.1252756168020452</v>
      </c>
      <c r="L92" s="20" t="s">
        <v>153</v>
      </c>
      <c r="M92" s="20"/>
      <c r="O92" s="3" t="s">
        <v>9</v>
      </c>
      <c r="P92" s="3" t="s">
        <v>34</v>
      </c>
      <c r="Q92" s="10">
        <v>130</v>
      </c>
      <c r="R92" s="11">
        <f t="shared" si="122"/>
        <v>0.60185185185185186</v>
      </c>
      <c r="S92" s="10">
        <v>51</v>
      </c>
      <c r="T92" s="11">
        <f t="shared" si="123"/>
        <v>0.2361111111111111</v>
      </c>
      <c r="U92" s="10">
        <v>35</v>
      </c>
      <c r="V92" s="12">
        <f t="shared" si="124"/>
        <v>0.16203703703703703</v>
      </c>
      <c r="W92" s="13">
        <f t="shared" si="125"/>
        <v>216</v>
      </c>
      <c r="X92" s="14">
        <f t="shared" si="126"/>
        <v>7.3611111111111107</v>
      </c>
      <c r="Y92" s="19">
        <f>(SUM(X90:X92)/3)</f>
        <v>6.7139311043566359</v>
      </c>
      <c r="Z92" s="20" t="str">
        <f>IF(Y92&lt;=3,"Ruim",IF(Y92&gt;=7,"Bom","Regular"))</f>
        <v>Regular</v>
      </c>
      <c r="AA92" s="20"/>
    </row>
    <row r="94" spans="1:27" ht="12.75" x14ac:dyDescent="0.2">
      <c r="A94" s="6" t="s">
        <v>3</v>
      </c>
      <c r="B94" s="9">
        <v>42943</v>
      </c>
      <c r="C94" s="43" t="s">
        <v>4</v>
      </c>
      <c r="D94" s="44"/>
      <c r="E94" s="45" t="s">
        <v>5</v>
      </c>
      <c r="F94" s="44"/>
      <c r="G94" s="46" t="s">
        <v>7</v>
      </c>
      <c r="H94" s="44"/>
      <c r="I94" s="7" t="s">
        <v>10</v>
      </c>
      <c r="J94" s="7" t="s">
        <v>11</v>
      </c>
      <c r="K94" s="40" t="s">
        <v>12</v>
      </c>
      <c r="L94" s="41"/>
      <c r="M94" s="8" t="s">
        <v>13</v>
      </c>
      <c r="O94" s="6" t="s">
        <v>3</v>
      </c>
      <c r="P94" s="9">
        <v>42943</v>
      </c>
      <c r="Q94" s="43" t="s">
        <v>4</v>
      </c>
      <c r="R94" s="44"/>
      <c r="S94" s="45" t="s">
        <v>5</v>
      </c>
      <c r="T94" s="44"/>
      <c r="U94" s="46" t="s">
        <v>7</v>
      </c>
      <c r="V94" s="44"/>
      <c r="W94" s="7" t="s">
        <v>10</v>
      </c>
      <c r="X94" s="7" t="s">
        <v>11</v>
      </c>
      <c r="Y94" s="40" t="s">
        <v>12</v>
      </c>
      <c r="Z94" s="41"/>
      <c r="AA94" s="8" t="s">
        <v>13</v>
      </c>
    </row>
    <row r="95" spans="1:27" ht="12.75" x14ac:dyDescent="0.2">
      <c r="A95" s="3" t="s">
        <v>6</v>
      </c>
      <c r="B95" s="3" t="s">
        <v>80</v>
      </c>
      <c r="C95" s="10">
        <v>25</v>
      </c>
      <c r="D95" s="11">
        <v>0.46907216494845361</v>
      </c>
      <c r="E95" s="10">
        <v>11</v>
      </c>
      <c r="F95" s="11">
        <v>0.31443298969072164</v>
      </c>
      <c r="G95" s="10">
        <v>25</v>
      </c>
      <c r="H95" s="12">
        <v>0.21649484536082475</v>
      </c>
      <c r="I95" s="13">
        <v>194</v>
      </c>
      <c r="J95" s="14">
        <v>6.4793814432989691</v>
      </c>
      <c r="K95" s="15">
        <v>700</v>
      </c>
      <c r="L95" s="16">
        <v>0.63233965672990067</v>
      </c>
      <c r="M95" s="17">
        <v>1107</v>
      </c>
      <c r="O95" s="3" t="s">
        <v>6</v>
      </c>
      <c r="P95" s="3" t="s">
        <v>138</v>
      </c>
      <c r="Q95" s="10">
        <v>239</v>
      </c>
      <c r="R95" s="11">
        <f t="shared" ref="R95:R97" si="128">(Q95/W95)</f>
        <v>0.89513108614232206</v>
      </c>
      <c r="S95" s="10">
        <v>18</v>
      </c>
      <c r="T95" s="11">
        <v>0.26</v>
      </c>
      <c r="U95" s="10">
        <v>10</v>
      </c>
      <c r="V95" s="12">
        <f t="shared" ref="V95:V97" si="129">U95/W95</f>
        <v>3.7453183520599252E-2</v>
      </c>
      <c r="W95" s="13">
        <f t="shared" ref="W95:W97" si="130">SUM(Q95+S95+U95)</f>
        <v>267</v>
      </c>
      <c r="X95" s="14">
        <f t="shared" ref="X95:X97" si="131">((Q95*10)+(S95*5)+(U95*1))/W95</f>
        <v>9.3258426966292127</v>
      </c>
      <c r="Y95" s="15">
        <f t="shared" ref="Y95:Z95" si="132">SUM(W95:W97)</f>
        <v>696</v>
      </c>
      <c r="Z95" s="14">
        <f t="shared" si="132"/>
        <v>16.391013636800153</v>
      </c>
      <c r="AA95" s="17">
        <v>607</v>
      </c>
    </row>
    <row r="96" spans="1:27" ht="12.75" x14ac:dyDescent="0.2">
      <c r="A96" s="3" t="s">
        <v>8</v>
      </c>
      <c r="B96" s="3" t="s">
        <v>50</v>
      </c>
      <c r="C96" s="10">
        <v>32</v>
      </c>
      <c r="D96" s="11">
        <v>0.30618892508143325</v>
      </c>
      <c r="E96" s="10">
        <v>79</v>
      </c>
      <c r="F96" s="11">
        <v>0.31596091205211724</v>
      </c>
      <c r="G96" s="10">
        <v>3</v>
      </c>
      <c r="H96" s="12">
        <v>0.37785016286644951</v>
      </c>
      <c r="I96" s="13">
        <v>307</v>
      </c>
      <c r="J96" s="14">
        <v>5.0195439739413681</v>
      </c>
      <c r="K96" s="42" t="s">
        <v>17</v>
      </c>
      <c r="L96" s="41"/>
      <c r="M96" s="41"/>
      <c r="O96" s="3" t="s">
        <v>8</v>
      </c>
      <c r="P96" s="3" t="s">
        <v>31</v>
      </c>
      <c r="Q96" s="10">
        <v>47</v>
      </c>
      <c r="R96" s="11">
        <f t="shared" si="128"/>
        <v>0.15064102564102563</v>
      </c>
      <c r="S96" s="10">
        <v>232</v>
      </c>
      <c r="T96" s="11">
        <f t="shared" ref="T96:T97" si="133">S96/W96</f>
        <v>0.74358974358974361</v>
      </c>
      <c r="U96" s="10">
        <v>33</v>
      </c>
      <c r="V96" s="12">
        <f t="shared" si="129"/>
        <v>0.10576923076923077</v>
      </c>
      <c r="W96" s="13">
        <f t="shared" si="130"/>
        <v>312</v>
      </c>
      <c r="X96" s="14">
        <f t="shared" si="131"/>
        <v>5.3301282051282053</v>
      </c>
      <c r="Y96" s="42" t="s">
        <v>17</v>
      </c>
      <c r="Z96" s="41"/>
      <c r="AA96" s="41"/>
    </row>
    <row r="97" spans="1:27" ht="12.75" x14ac:dyDescent="0.2">
      <c r="A97" s="3" t="s">
        <v>9</v>
      </c>
      <c r="B97" s="3" t="s">
        <v>115</v>
      </c>
      <c r="C97" s="10">
        <v>0</v>
      </c>
      <c r="D97" s="11">
        <v>0.7839195979899497</v>
      </c>
      <c r="E97" s="10">
        <v>1</v>
      </c>
      <c r="F97" s="11">
        <v>5.0251256281407038E-2</v>
      </c>
      <c r="G97" s="10">
        <v>28</v>
      </c>
      <c r="H97" s="12">
        <v>0.16582914572864321</v>
      </c>
      <c r="I97" s="13">
        <v>199</v>
      </c>
      <c r="J97" s="14">
        <v>8.2562814070351767</v>
      </c>
      <c r="K97" s="19">
        <v>6.5850689414251704</v>
      </c>
      <c r="L97" s="20" t="s">
        <v>153</v>
      </c>
      <c r="M97" s="20"/>
      <c r="O97" s="3" t="s">
        <v>9</v>
      </c>
      <c r="P97" s="3" t="s">
        <v>57</v>
      </c>
      <c r="Q97" s="10">
        <v>6</v>
      </c>
      <c r="R97" s="11">
        <f t="shared" si="128"/>
        <v>5.128205128205128E-2</v>
      </c>
      <c r="S97" s="10">
        <v>8</v>
      </c>
      <c r="T97" s="11">
        <f t="shared" si="133"/>
        <v>6.8376068376068383E-2</v>
      </c>
      <c r="U97" s="10">
        <v>103</v>
      </c>
      <c r="V97" s="12">
        <f t="shared" si="129"/>
        <v>0.88034188034188032</v>
      </c>
      <c r="W97" s="13">
        <f t="shared" si="130"/>
        <v>117</v>
      </c>
      <c r="X97" s="14">
        <f t="shared" si="131"/>
        <v>1.7350427350427351</v>
      </c>
      <c r="Y97" s="19">
        <f>(SUM(X95:X97)/3)</f>
        <v>5.4636712122667177</v>
      </c>
      <c r="Z97" s="20" t="str">
        <f>IF(Y97&lt;=3,"Ruim",IF(Y97&gt;=7,"Bom","Regular"))</f>
        <v>Regular</v>
      </c>
      <c r="AA97" s="20"/>
    </row>
    <row r="99" spans="1:27" ht="12.75" x14ac:dyDescent="0.2">
      <c r="A99" s="6" t="s">
        <v>3</v>
      </c>
      <c r="B99" s="9">
        <v>42944</v>
      </c>
      <c r="C99" s="43" t="s">
        <v>4</v>
      </c>
      <c r="D99" s="44"/>
      <c r="E99" s="45" t="s">
        <v>5</v>
      </c>
      <c r="F99" s="44"/>
      <c r="G99" s="46" t="s">
        <v>7</v>
      </c>
      <c r="H99" s="44"/>
      <c r="I99" s="7" t="s">
        <v>10</v>
      </c>
      <c r="J99" s="7" t="s">
        <v>11</v>
      </c>
      <c r="K99" s="40" t="s">
        <v>12</v>
      </c>
      <c r="L99" s="41"/>
      <c r="M99" s="8" t="s">
        <v>13</v>
      </c>
      <c r="O99" s="6" t="s">
        <v>3</v>
      </c>
      <c r="P99" s="9">
        <v>42944</v>
      </c>
      <c r="Q99" s="43" t="s">
        <v>4</v>
      </c>
      <c r="R99" s="44"/>
      <c r="S99" s="45" t="s">
        <v>5</v>
      </c>
      <c r="T99" s="44"/>
      <c r="U99" s="46" t="s">
        <v>7</v>
      </c>
      <c r="V99" s="44"/>
      <c r="W99" s="7" t="s">
        <v>10</v>
      </c>
      <c r="X99" s="7" t="s">
        <v>11</v>
      </c>
      <c r="Y99" s="40" t="s">
        <v>12</v>
      </c>
      <c r="Z99" s="41"/>
      <c r="AA99" s="8" t="s">
        <v>13</v>
      </c>
    </row>
    <row r="100" spans="1:27" ht="12.75" x14ac:dyDescent="0.2">
      <c r="A100" s="3" t="s">
        <v>6</v>
      </c>
      <c r="B100" s="3" t="s">
        <v>241</v>
      </c>
      <c r="C100" s="10">
        <v>53</v>
      </c>
      <c r="D100" s="11">
        <v>0.4325581395348837</v>
      </c>
      <c r="E100" s="10">
        <v>24</v>
      </c>
      <c r="F100" s="11">
        <v>0.2</v>
      </c>
      <c r="G100" s="10">
        <v>4</v>
      </c>
      <c r="H100" s="12">
        <v>0.36744186046511629</v>
      </c>
      <c r="I100" s="13">
        <v>215</v>
      </c>
      <c r="J100" s="14">
        <v>5.6930232558139533</v>
      </c>
      <c r="K100" s="15">
        <v>551</v>
      </c>
      <c r="L100" s="16">
        <v>0.3845080251221214</v>
      </c>
      <c r="M100" s="17">
        <v>1433</v>
      </c>
      <c r="O100" s="3" t="s">
        <v>6</v>
      </c>
      <c r="P100" s="3" t="s">
        <v>212</v>
      </c>
      <c r="Q100" s="10">
        <v>108</v>
      </c>
      <c r="R100" s="11">
        <f t="shared" ref="R100:R102" si="134">(Q100/W100)</f>
        <v>0.83720930232558144</v>
      </c>
      <c r="S100" s="10">
        <v>10</v>
      </c>
      <c r="T100" s="11">
        <f t="shared" ref="T100:T102" si="135">S100/W100</f>
        <v>7.7519379844961239E-2</v>
      </c>
      <c r="U100" s="10">
        <v>11</v>
      </c>
      <c r="V100" s="12">
        <f t="shared" ref="V100:V102" si="136">U100/W100</f>
        <v>8.5271317829457363E-2</v>
      </c>
      <c r="W100" s="13">
        <f t="shared" ref="W100:W102" si="137">SUM(Q100+S100+U100)</f>
        <v>129</v>
      </c>
      <c r="X100" s="14">
        <f t="shared" ref="X100:X102" si="138">((Q100*10)+(S100*5)+(U100*1))/W100</f>
        <v>8.8449612403100772</v>
      </c>
      <c r="Y100" s="15">
        <f t="shared" ref="Y100:Z100" si="139">SUM(W100:W102)</f>
        <v>171</v>
      </c>
      <c r="Z100" s="14">
        <f t="shared" si="139"/>
        <v>27.588550983899822</v>
      </c>
      <c r="AA100" s="17"/>
    </row>
    <row r="101" spans="1:27" ht="12.75" x14ac:dyDescent="0.2">
      <c r="A101" s="3" t="s">
        <v>8</v>
      </c>
      <c r="B101" s="3" t="s">
        <v>242</v>
      </c>
      <c r="C101" s="10">
        <v>78</v>
      </c>
      <c r="D101" s="11">
        <v>0.57692307692307687</v>
      </c>
      <c r="E101" s="10">
        <v>18</v>
      </c>
      <c r="F101" s="11">
        <v>0.18269230769230768</v>
      </c>
      <c r="G101" s="10">
        <v>23</v>
      </c>
      <c r="H101" s="12">
        <v>0.24038461538461539</v>
      </c>
      <c r="I101" s="13">
        <v>208</v>
      </c>
      <c r="J101" s="14">
        <v>6.9230769230769234</v>
      </c>
      <c r="K101" s="42" t="s">
        <v>17</v>
      </c>
      <c r="L101" s="41"/>
      <c r="M101" s="41"/>
      <c r="O101" s="3" t="s">
        <v>8</v>
      </c>
      <c r="P101" s="3" t="s">
        <v>93</v>
      </c>
      <c r="Q101" s="10">
        <v>30</v>
      </c>
      <c r="R101" s="11">
        <f t="shared" si="134"/>
        <v>0.76923076923076927</v>
      </c>
      <c r="S101" s="10">
        <v>8</v>
      </c>
      <c r="T101" s="11">
        <f t="shared" si="135"/>
        <v>0.20512820512820512</v>
      </c>
      <c r="U101" s="10">
        <v>1</v>
      </c>
      <c r="V101" s="12">
        <f t="shared" si="136"/>
        <v>2.564102564102564E-2</v>
      </c>
      <c r="W101" s="13">
        <f t="shared" si="137"/>
        <v>39</v>
      </c>
      <c r="X101" s="14">
        <f t="shared" si="138"/>
        <v>8.7435897435897427</v>
      </c>
      <c r="Y101" s="42" t="s">
        <v>17</v>
      </c>
      <c r="Z101" s="41"/>
      <c r="AA101" s="41"/>
    </row>
    <row r="102" spans="1:27" ht="12.75" x14ac:dyDescent="0.2">
      <c r="A102" s="3" t="s">
        <v>9</v>
      </c>
      <c r="B102" s="3" t="s">
        <v>121</v>
      </c>
      <c r="C102" s="10">
        <v>15</v>
      </c>
      <c r="D102" s="11">
        <v>0.28125</v>
      </c>
      <c r="E102" s="10">
        <v>10</v>
      </c>
      <c r="F102" s="11">
        <v>0.1328125</v>
      </c>
      <c r="G102" s="10"/>
      <c r="H102" s="12">
        <v>0.5859375</v>
      </c>
      <c r="I102" s="13">
        <v>128</v>
      </c>
      <c r="J102" s="14">
        <v>4.0625</v>
      </c>
      <c r="K102" s="19">
        <v>5.5595333929636253</v>
      </c>
      <c r="L102" s="20" t="s">
        <v>153</v>
      </c>
      <c r="M102" s="20"/>
      <c r="O102" s="3" t="s">
        <v>9</v>
      </c>
      <c r="P102" s="3" t="s">
        <v>167</v>
      </c>
      <c r="Q102" s="10">
        <v>3</v>
      </c>
      <c r="R102" s="11">
        <f t="shared" si="134"/>
        <v>1</v>
      </c>
      <c r="S102" s="10">
        <v>0</v>
      </c>
      <c r="T102" s="11">
        <f t="shared" si="135"/>
        <v>0</v>
      </c>
      <c r="U102" s="10">
        <v>0</v>
      </c>
      <c r="V102" s="12">
        <f t="shared" si="136"/>
        <v>0</v>
      </c>
      <c r="W102" s="13">
        <f t="shared" si="137"/>
        <v>3</v>
      </c>
      <c r="X102" s="14">
        <f t="shared" si="138"/>
        <v>10</v>
      </c>
      <c r="Y102" s="19">
        <f>(SUM(X100:X102)/3)</f>
        <v>9.1961836612999406</v>
      </c>
      <c r="Z102" s="20" t="str">
        <f>IF(Y102&lt;=3,"Ruim",IF(Y102&gt;=7,"Bom","Regular"))</f>
        <v>Bom</v>
      </c>
      <c r="AA102" s="20"/>
    </row>
    <row r="103" spans="1:27" ht="12.75" x14ac:dyDescent="0.2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</row>
    <row r="104" spans="1:27" ht="12.75" x14ac:dyDescent="0.2">
      <c r="A104" s="6" t="s">
        <v>3</v>
      </c>
      <c r="B104" s="9">
        <v>42947</v>
      </c>
      <c r="C104" s="43" t="s">
        <v>4</v>
      </c>
      <c r="D104" s="44"/>
      <c r="E104" s="45" t="s">
        <v>5</v>
      </c>
      <c r="F104" s="44"/>
      <c r="G104" s="46" t="s">
        <v>7</v>
      </c>
      <c r="H104" s="44"/>
      <c r="I104" s="7" t="s">
        <v>10</v>
      </c>
      <c r="J104" s="7" t="s">
        <v>11</v>
      </c>
      <c r="K104" s="40" t="s">
        <v>12</v>
      </c>
      <c r="L104" s="41"/>
      <c r="M104" s="8" t="s">
        <v>13</v>
      </c>
      <c r="O104" s="6" t="s">
        <v>3</v>
      </c>
      <c r="P104" s="9">
        <v>42947</v>
      </c>
      <c r="Q104" s="43" t="s">
        <v>4</v>
      </c>
      <c r="R104" s="44"/>
      <c r="S104" s="45" t="s">
        <v>5</v>
      </c>
      <c r="T104" s="44"/>
      <c r="U104" s="46" t="s">
        <v>7</v>
      </c>
      <c r="V104" s="44"/>
      <c r="W104" s="7" t="s">
        <v>10</v>
      </c>
      <c r="X104" s="7" t="s">
        <v>11</v>
      </c>
      <c r="Y104" s="40" t="s">
        <v>12</v>
      </c>
      <c r="Z104" s="41"/>
      <c r="AA104" s="8" t="s">
        <v>13</v>
      </c>
    </row>
    <row r="105" spans="1:27" ht="12.75" x14ac:dyDescent="0.2">
      <c r="A105" s="3" t="s">
        <v>6</v>
      </c>
      <c r="B105" s="3" t="s">
        <v>43</v>
      </c>
      <c r="C105" s="10">
        <v>40</v>
      </c>
      <c r="D105" s="11">
        <v>0.37155963302752293</v>
      </c>
      <c r="E105" s="10">
        <v>19</v>
      </c>
      <c r="F105" s="11">
        <v>0.35321100917431192</v>
      </c>
      <c r="G105" s="10">
        <v>1</v>
      </c>
      <c r="H105" s="12">
        <v>0.27522935779816515</v>
      </c>
      <c r="I105" s="13">
        <v>218</v>
      </c>
      <c r="J105" s="14">
        <v>5.7568807339449544</v>
      </c>
      <c r="K105" s="15">
        <v>534</v>
      </c>
      <c r="L105" s="16">
        <v>0.33147113594040967</v>
      </c>
      <c r="M105" s="17">
        <v>1611</v>
      </c>
      <c r="O105" s="3" t="s">
        <v>6</v>
      </c>
      <c r="P105" s="18" t="s">
        <v>48</v>
      </c>
      <c r="Q105" s="10">
        <v>65</v>
      </c>
      <c r="R105" s="11">
        <f t="shared" ref="R105:R107" si="140">(Q105/W105)</f>
        <v>0.82278481012658233</v>
      </c>
      <c r="S105" s="10">
        <v>8</v>
      </c>
      <c r="T105" s="11">
        <f t="shared" ref="T105:T107" si="141">S105/W105</f>
        <v>0.10126582278481013</v>
      </c>
      <c r="U105" s="10">
        <v>6</v>
      </c>
      <c r="V105" s="12">
        <f t="shared" ref="V105:V107" si="142">U105/W105</f>
        <v>7.5949367088607597E-2</v>
      </c>
      <c r="W105" s="13">
        <f t="shared" ref="W105:W107" si="143">SUM(Q105+S105+U105)</f>
        <v>79</v>
      </c>
      <c r="X105" s="14">
        <f t="shared" ref="X105:X107" si="144">((Q105*10)+(S105*5)+(U105*1))/W105</f>
        <v>8.8101265822784818</v>
      </c>
      <c r="Y105" s="15">
        <f t="shared" ref="Y105:Z105" si="145">SUM(W105:W107)</f>
        <v>144</v>
      </c>
      <c r="Z105" s="14">
        <f t="shared" si="145"/>
        <v>21.050401181820817</v>
      </c>
      <c r="AA105" s="17">
        <v>820</v>
      </c>
    </row>
    <row r="106" spans="1:27" ht="12.75" x14ac:dyDescent="0.2">
      <c r="A106" s="3" t="s">
        <v>8</v>
      </c>
      <c r="B106" s="3" t="s">
        <v>67</v>
      </c>
      <c r="C106" s="10">
        <v>70</v>
      </c>
      <c r="D106" s="11">
        <v>0.28409090909090912</v>
      </c>
      <c r="E106" s="10">
        <v>33</v>
      </c>
      <c r="F106" s="11">
        <v>0.375</v>
      </c>
      <c r="G106" s="10">
        <v>1</v>
      </c>
      <c r="H106" s="12">
        <v>0.34090909090909088</v>
      </c>
      <c r="I106" s="13">
        <v>176</v>
      </c>
      <c r="J106" s="14">
        <v>5.0568181818181817</v>
      </c>
      <c r="K106" s="42" t="s">
        <v>17</v>
      </c>
      <c r="L106" s="41"/>
      <c r="M106" s="41"/>
      <c r="O106" s="3" t="s">
        <v>8</v>
      </c>
      <c r="P106" s="18" t="s">
        <v>31</v>
      </c>
      <c r="Q106" s="10">
        <v>18</v>
      </c>
      <c r="R106" s="11">
        <f t="shared" si="140"/>
        <v>0.39130434782608697</v>
      </c>
      <c r="S106" s="10">
        <v>24</v>
      </c>
      <c r="T106" s="11">
        <f t="shared" si="141"/>
        <v>0.52173913043478259</v>
      </c>
      <c r="U106" s="10">
        <v>4</v>
      </c>
      <c r="V106" s="12">
        <f t="shared" si="142"/>
        <v>8.6956521739130432E-2</v>
      </c>
      <c r="W106" s="13">
        <f t="shared" si="143"/>
        <v>46</v>
      </c>
      <c r="X106" s="14">
        <f t="shared" si="144"/>
        <v>6.6086956521739131</v>
      </c>
      <c r="Y106" s="42" t="s">
        <v>17</v>
      </c>
      <c r="Z106" s="41"/>
      <c r="AA106" s="41"/>
    </row>
    <row r="107" spans="1:27" ht="12.75" x14ac:dyDescent="0.2">
      <c r="A107" s="3" t="s">
        <v>9</v>
      </c>
      <c r="B107" s="3" t="s">
        <v>140</v>
      </c>
      <c r="C107" s="10">
        <v>2</v>
      </c>
      <c r="D107" s="11">
        <v>0.87142857142857144</v>
      </c>
      <c r="E107" s="10">
        <v>2</v>
      </c>
      <c r="F107" s="11">
        <v>0.12857142857142856</v>
      </c>
      <c r="G107" s="10">
        <v>10</v>
      </c>
      <c r="H107" s="12">
        <v>0</v>
      </c>
      <c r="I107" s="13">
        <v>140</v>
      </c>
      <c r="J107" s="14">
        <v>9.3571428571428577</v>
      </c>
      <c r="K107" s="19">
        <v>6.7236139243019979</v>
      </c>
      <c r="L107" s="20" t="s">
        <v>153</v>
      </c>
      <c r="M107" s="20"/>
      <c r="O107" s="3" t="s">
        <v>9</v>
      </c>
      <c r="P107" s="18" t="s">
        <v>106</v>
      </c>
      <c r="Q107" s="10">
        <v>8</v>
      </c>
      <c r="R107" s="11">
        <f t="shared" si="140"/>
        <v>0.42105263157894735</v>
      </c>
      <c r="S107" s="10">
        <v>4</v>
      </c>
      <c r="T107" s="11">
        <f t="shared" si="141"/>
        <v>0.21052631578947367</v>
      </c>
      <c r="U107" s="10">
        <v>7</v>
      </c>
      <c r="V107" s="12">
        <f t="shared" si="142"/>
        <v>0.36842105263157893</v>
      </c>
      <c r="W107" s="13">
        <f t="shared" si="143"/>
        <v>19</v>
      </c>
      <c r="X107" s="14">
        <f t="shared" si="144"/>
        <v>5.6315789473684212</v>
      </c>
      <c r="Y107" s="19">
        <f>(SUM(X105:X107)/3)</f>
        <v>7.0168003939402723</v>
      </c>
      <c r="Z107" s="20" t="str">
        <f>IF(Y107&lt;=3,"Ruim",IF(Y107&gt;=7,"Bom","Regular"))</f>
        <v>Bom</v>
      </c>
      <c r="AA107" s="20"/>
    </row>
  </sheetData>
  <mergeCells count="213">
    <mergeCell ref="G94:H94"/>
    <mergeCell ref="G99:H99"/>
    <mergeCell ref="E9:F9"/>
    <mergeCell ref="E14:F14"/>
    <mergeCell ref="G14:H14"/>
    <mergeCell ref="K14:L14"/>
    <mergeCell ref="K11:M11"/>
    <mergeCell ref="K9:L9"/>
    <mergeCell ref="K6:M6"/>
    <mergeCell ref="E4:F4"/>
    <mergeCell ref="G4:H4"/>
    <mergeCell ref="K4:L4"/>
    <mergeCell ref="E99:F99"/>
    <mergeCell ref="E104:F104"/>
    <mergeCell ref="C104:D104"/>
    <mergeCell ref="C99:D99"/>
    <mergeCell ref="S99:T99"/>
    <mergeCell ref="Q99:R99"/>
    <mergeCell ref="S104:T104"/>
    <mergeCell ref="U104:V104"/>
    <mergeCell ref="U99:V99"/>
    <mergeCell ref="Q104:R104"/>
    <mergeCell ref="K104:L104"/>
    <mergeCell ref="K101:M101"/>
    <mergeCell ref="K99:L99"/>
    <mergeCell ref="G104:H104"/>
    <mergeCell ref="Y101:AA101"/>
    <mergeCell ref="Y96:AA96"/>
    <mergeCell ref="Y99:Z99"/>
    <mergeCell ref="Y106:AA106"/>
    <mergeCell ref="Y104:Z104"/>
    <mergeCell ref="Y94:Z94"/>
    <mergeCell ref="Y91:AA91"/>
    <mergeCell ref="G29:H29"/>
    <mergeCell ref="G19:H19"/>
    <mergeCell ref="G24:H24"/>
    <mergeCell ref="G34:H34"/>
    <mergeCell ref="U94:V94"/>
    <mergeCell ref="Q94:R94"/>
    <mergeCell ref="S94:T94"/>
    <mergeCell ref="K69:L69"/>
    <mergeCell ref="K79:L79"/>
    <mergeCell ref="K74:L74"/>
    <mergeCell ref="K91:M91"/>
    <mergeCell ref="K106:M106"/>
    <mergeCell ref="K94:L94"/>
    <mergeCell ref="K96:M96"/>
    <mergeCell ref="G89:H89"/>
    <mergeCell ref="K89:L89"/>
    <mergeCell ref="G79:H79"/>
    <mergeCell ref="Y11:AA11"/>
    <mergeCell ref="Y16:AA16"/>
    <mergeCell ref="Y14:Z14"/>
    <mergeCell ref="U14:V14"/>
    <mergeCell ref="Y4:Z4"/>
    <mergeCell ref="Y6:AA6"/>
    <mergeCell ref="U19:V19"/>
    <mergeCell ref="O3:AA3"/>
    <mergeCell ref="A1:AA1"/>
    <mergeCell ref="C4:D4"/>
    <mergeCell ref="A3:M3"/>
    <mergeCell ref="Y9:Z9"/>
    <mergeCell ref="Q9:R9"/>
    <mergeCell ref="U4:V4"/>
    <mergeCell ref="S4:T4"/>
    <mergeCell ref="S9:T9"/>
    <mergeCell ref="U9:V9"/>
    <mergeCell ref="Q4:R4"/>
    <mergeCell ref="E19:F19"/>
    <mergeCell ref="C19:D19"/>
    <mergeCell ref="K19:L19"/>
    <mergeCell ref="K16:M16"/>
    <mergeCell ref="G9:H9"/>
    <mergeCell ref="C9:D9"/>
    <mergeCell ref="Y19:Z19"/>
    <mergeCell ref="Q19:R19"/>
    <mergeCell ref="Q14:R14"/>
    <mergeCell ref="S14:T14"/>
    <mergeCell ref="C14:D14"/>
    <mergeCell ref="S19:T19"/>
    <mergeCell ref="Y24:Z24"/>
    <mergeCell ref="U24:V24"/>
    <mergeCell ref="S24:T24"/>
    <mergeCell ref="Q24:R24"/>
    <mergeCell ref="E24:F24"/>
    <mergeCell ref="C24:D24"/>
    <mergeCell ref="K21:M21"/>
    <mergeCell ref="K24:L24"/>
    <mergeCell ref="E84:F84"/>
    <mergeCell ref="K81:M81"/>
    <mergeCell ref="E89:F89"/>
    <mergeCell ref="C94:D94"/>
    <mergeCell ref="C79:D79"/>
    <mergeCell ref="E79:F79"/>
    <mergeCell ref="C89:D89"/>
    <mergeCell ref="C84:D84"/>
    <mergeCell ref="Y21:AA21"/>
    <mergeCell ref="Y89:Z89"/>
    <mergeCell ref="Y79:Z79"/>
    <mergeCell ref="Y81:AA81"/>
    <mergeCell ref="Y86:AA86"/>
    <mergeCell ref="Y84:Z84"/>
    <mergeCell ref="E29:F29"/>
    <mergeCell ref="E34:F34"/>
    <mergeCell ref="C34:D34"/>
    <mergeCell ref="C29:D29"/>
    <mergeCell ref="E94:F94"/>
    <mergeCell ref="G84:H84"/>
    <mergeCell ref="K61:M61"/>
    <mergeCell ref="K64:L64"/>
    <mergeCell ref="G64:H64"/>
    <mergeCell ref="G49:H49"/>
    <mergeCell ref="C74:D74"/>
    <mergeCell ref="E74:F74"/>
    <mergeCell ref="C54:D54"/>
    <mergeCell ref="S29:T29"/>
    <mergeCell ref="Y31:AA31"/>
    <mergeCell ref="Y26:AA26"/>
    <mergeCell ref="Y29:Z29"/>
    <mergeCell ref="Y51:AA51"/>
    <mergeCell ref="Q49:R49"/>
    <mergeCell ref="U49:V49"/>
    <mergeCell ref="S34:T34"/>
    <mergeCell ref="Q34:R34"/>
    <mergeCell ref="Q39:R39"/>
    <mergeCell ref="Q29:R29"/>
    <mergeCell ref="Y34:Z34"/>
    <mergeCell ref="C69:D69"/>
    <mergeCell ref="C64:D64"/>
    <mergeCell ref="E69:F69"/>
    <mergeCell ref="U69:V69"/>
    <mergeCell ref="Y69:Z69"/>
    <mergeCell ref="S64:T64"/>
    <mergeCell ref="Q64:R64"/>
    <mergeCell ref="Q69:R69"/>
    <mergeCell ref="S69:T69"/>
    <mergeCell ref="E64:F64"/>
    <mergeCell ref="E54:F54"/>
    <mergeCell ref="E59:F59"/>
    <mergeCell ref="C49:D49"/>
    <mergeCell ref="E49:F49"/>
    <mergeCell ref="C44:D44"/>
    <mergeCell ref="C39:D39"/>
    <mergeCell ref="K66:M66"/>
    <mergeCell ref="K56:M56"/>
    <mergeCell ref="C59:D59"/>
    <mergeCell ref="G59:H59"/>
    <mergeCell ref="G54:H54"/>
    <mergeCell ref="K44:L44"/>
    <mergeCell ref="K46:M46"/>
    <mergeCell ref="E44:F44"/>
    <mergeCell ref="G44:H44"/>
    <mergeCell ref="E39:F39"/>
    <mergeCell ref="K41:M41"/>
    <mergeCell ref="G39:H39"/>
    <mergeCell ref="K26:M26"/>
    <mergeCell ref="K31:M31"/>
    <mergeCell ref="G74:H74"/>
    <mergeCell ref="U74:V74"/>
    <mergeCell ref="Q84:R84"/>
    <mergeCell ref="Q89:R89"/>
    <mergeCell ref="S89:T89"/>
    <mergeCell ref="U89:V89"/>
    <mergeCell ref="U84:V84"/>
    <mergeCell ref="S84:T84"/>
    <mergeCell ref="G69:H69"/>
    <mergeCell ref="K84:L84"/>
    <mergeCell ref="K29:L29"/>
    <mergeCell ref="K71:M71"/>
    <mergeCell ref="K86:M86"/>
    <mergeCell ref="K76:M76"/>
    <mergeCell ref="K51:M51"/>
    <mergeCell ref="K54:L54"/>
    <mergeCell ref="K49:L49"/>
    <mergeCell ref="Q59:R59"/>
    <mergeCell ref="K59:L59"/>
    <mergeCell ref="U34:V34"/>
    <mergeCell ref="U29:V29"/>
    <mergeCell ref="K34:L34"/>
    <mergeCell ref="K36:M36"/>
    <mergeCell ref="K39:L39"/>
    <mergeCell ref="S59:T59"/>
    <mergeCell ref="U44:V44"/>
    <mergeCell ref="Q44:R44"/>
    <mergeCell ref="Y46:AA46"/>
    <mergeCell ref="Q74:R74"/>
    <mergeCell ref="S74:T74"/>
    <mergeCell ref="S79:T79"/>
    <mergeCell ref="U79:V79"/>
    <mergeCell ref="Q79:R79"/>
    <mergeCell ref="Y64:Z64"/>
    <mergeCell ref="U64:V64"/>
    <mergeCell ref="Y71:AA71"/>
    <mergeCell ref="Y74:Z74"/>
    <mergeCell ref="Y76:AA76"/>
    <mergeCell ref="Y66:AA66"/>
    <mergeCell ref="Y59:Z59"/>
    <mergeCell ref="Y61:AA61"/>
    <mergeCell ref="Y56:AA56"/>
    <mergeCell ref="Y54:Z54"/>
    <mergeCell ref="U54:V54"/>
    <mergeCell ref="U59:V59"/>
    <mergeCell ref="Y49:Z49"/>
    <mergeCell ref="Y44:Z44"/>
    <mergeCell ref="U39:V39"/>
    <mergeCell ref="S39:T39"/>
    <mergeCell ref="Y39:Z39"/>
    <mergeCell ref="Y41:AA41"/>
    <mergeCell ref="Y36:AA36"/>
    <mergeCell ref="Q54:R54"/>
    <mergeCell ref="S54:T54"/>
    <mergeCell ref="S49:T49"/>
    <mergeCell ref="S44:T44"/>
  </mergeCells>
  <printOptions horizontalCentered="1" gridLines="1"/>
  <pageMargins left="0.7" right="0.7" top="0.75" bottom="0.75" header="0" footer="0"/>
  <pageSetup paperSize="9" fitToHeight="0" pageOrder="overThenDown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workbookViewId="0">
      <selection activeCell="P20" sqref="P20"/>
    </sheetView>
  </sheetViews>
  <sheetFormatPr defaultRowHeight="12.75" x14ac:dyDescent="0.2"/>
  <cols>
    <col min="2" max="2" width="10.140625" bestFit="1" customWidth="1"/>
    <col min="3" max="3" width="37" customWidth="1"/>
    <col min="10" max="10" width="10.140625" bestFit="1" customWidth="1"/>
    <col min="11" max="11" width="36.140625" customWidth="1"/>
  </cols>
  <sheetData>
    <row r="1" spans="1:15" ht="13.5" thickBot="1" x14ac:dyDescent="0.25">
      <c r="A1" s="169" t="s">
        <v>318</v>
      </c>
      <c r="B1" s="170"/>
      <c r="C1" s="170"/>
      <c r="D1" s="170"/>
      <c r="E1" s="170"/>
      <c r="F1" s="170"/>
      <c r="G1" s="170"/>
      <c r="I1" s="203" t="s">
        <v>319</v>
      </c>
      <c r="J1" s="170"/>
      <c r="K1" s="170"/>
      <c r="L1" s="170"/>
      <c r="M1" s="170"/>
      <c r="N1" s="170"/>
      <c r="O1" s="170"/>
    </row>
    <row r="2" spans="1:15" ht="13.5" customHeight="1" thickBot="1" x14ac:dyDescent="0.25">
      <c r="A2" s="171" t="s">
        <v>245</v>
      </c>
      <c r="B2" s="172"/>
      <c r="C2" s="154" t="s">
        <v>246</v>
      </c>
      <c r="D2" s="150" t="s">
        <v>247</v>
      </c>
      <c r="E2" s="176"/>
      <c r="F2" s="176"/>
      <c r="G2" s="177"/>
      <c r="I2" s="204" t="s">
        <v>245</v>
      </c>
      <c r="J2" s="205"/>
      <c r="K2" s="145" t="s">
        <v>246</v>
      </c>
      <c r="L2" s="150" t="s">
        <v>247</v>
      </c>
      <c r="M2" s="176"/>
      <c r="N2" s="177"/>
      <c r="O2" s="145" t="s">
        <v>11</v>
      </c>
    </row>
    <row r="3" spans="1:15" ht="26.25" thickBot="1" x14ac:dyDescent="0.25">
      <c r="A3" s="173"/>
      <c r="B3" s="174"/>
      <c r="C3" s="175"/>
      <c r="D3" s="133" t="s">
        <v>5</v>
      </c>
      <c r="E3" s="133" t="s">
        <v>248</v>
      </c>
      <c r="F3" s="133" t="s">
        <v>7</v>
      </c>
      <c r="G3" s="156" t="s">
        <v>11</v>
      </c>
      <c r="I3" s="206"/>
      <c r="J3" s="207"/>
      <c r="K3" s="208"/>
      <c r="L3" s="134" t="s">
        <v>5</v>
      </c>
      <c r="M3" s="134" t="s">
        <v>248</v>
      </c>
      <c r="N3" s="134" t="s">
        <v>7</v>
      </c>
      <c r="O3" s="208"/>
    </row>
    <row r="4" spans="1:15" ht="13.5" thickBot="1" x14ac:dyDescent="0.25">
      <c r="A4" s="178" t="s">
        <v>244</v>
      </c>
      <c r="B4" s="181">
        <v>42947</v>
      </c>
      <c r="C4" s="157" t="s">
        <v>43</v>
      </c>
      <c r="D4" s="158">
        <v>0.66700000000000004</v>
      </c>
      <c r="E4" s="158">
        <v>0.317</v>
      </c>
      <c r="F4" s="158">
        <v>1.7000000000000001E-2</v>
      </c>
      <c r="G4" s="160">
        <v>8.3000000000000007</v>
      </c>
      <c r="I4" s="178" t="s">
        <v>244</v>
      </c>
      <c r="J4" s="181">
        <v>42947</v>
      </c>
      <c r="K4" s="193" t="s">
        <v>48</v>
      </c>
      <c r="L4" s="194">
        <v>0.82299999999999995</v>
      </c>
      <c r="M4" s="194">
        <v>0.10100000000000001</v>
      </c>
      <c r="N4" s="194">
        <v>7.5999999999999998E-2</v>
      </c>
      <c r="O4" s="195">
        <v>8.8000000000000007</v>
      </c>
    </row>
    <row r="5" spans="1:15" ht="13.5" thickBot="1" x14ac:dyDescent="0.25">
      <c r="A5" s="179"/>
      <c r="B5" s="182"/>
      <c r="C5" s="157" t="s">
        <v>249</v>
      </c>
      <c r="D5" s="158">
        <v>0.67300000000000004</v>
      </c>
      <c r="E5" s="158">
        <v>0.317</v>
      </c>
      <c r="F5" s="158">
        <v>0.01</v>
      </c>
      <c r="G5" s="160">
        <v>8.3000000000000007</v>
      </c>
      <c r="I5" s="179"/>
      <c r="J5" s="182"/>
      <c r="K5" s="193" t="s">
        <v>31</v>
      </c>
      <c r="L5" s="194">
        <v>0.39100000000000001</v>
      </c>
      <c r="M5" s="194">
        <v>0.52200000000000002</v>
      </c>
      <c r="N5" s="194">
        <v>8.6999999999999994E-2</v>
      </c>
      <c r="O5" s="197">
        <v>6.6</v>
      </c>
    </row>
    <row r="6" spans="1:15" ht="13.5" thickBot="1" x14ac:dyDescent="0.25">
      <c r="A6" s="179"/>
      <c r="B6" s="183"/>
      <c r="C6" s="157" t="s">
        <v>140</v>
      </c>
      <c r="D6" s="158">
        <v>0.14299999999999999</v>
      </c>
      <c r="E6" s="158">
        <v>0.14299999999999999</v>
      </c>
      <c r="F6" s="158">
        <v>0.71399999999999997</v>
      </c>
      <c r="G6" s="162">
        <v>2.9</v>
      </c>
      <c r="I6" s="179"/>
      <c r="J6" s="183"/>
      <c r="K6" s="193" t="s">
        <v>267</v>
      </c>
      <c r="L6" s="194">
        <v>0.42099999999999999</v>
      </c>
      <c r="M6" s="194">
        <v>0.21099999999999999</v>
      </c>
      <c r="N6" s="194">
        <v>0.36799999999999999</v>
      </c>
      <c r="O6" s="197">
        <v>5.6</v>
      </c>
    </row>
    <row r="7" spans="1:15" ht="14.25" thickTop="1" thickBot="1" x14ac:dyDescent="0.25">
      <c r="A7" s="179"/>
      <c r="B7" s="184">
        <v>42948</v>
      </c>
      <c r="C7" s="157" t="s">
        <v>54</v>
      </c>
      <c r="D7" s="158">
        <v>0.45200000000000001</v>
      </c>
      <c r="E7" s="158">
        <v>0.371</v>
      </c>
      <c r="F7" s="158">
        <v>0.17699999999999999</v>
      </c>
      <c r="G7" s="159">
        <v>6.5</v>
      </c>
      <c r="I7" s="179"/>
      <c r="J7" s="184">
        <v>42948</v>
      </c>
      <c r="K7" s="193" t="s">
        <v>55</v>
      </c>
      <c r="L7" s="194">
        <v>0.4</v>
      </c>
      <c r="M7" s="194">
        <v>0.187</v>
      </c>
      <c r="N7" s="194">
        <v>0.41299999999999998</v>
      </c>
      <c r="O7" s="197">
        <v>5.3</v>
      </c>
    </row>
    <row r="8" spans="1:15" ht="13.5" thickBot="1" x14ac:dyDescent="0.25">
      <c r="A8" s="179"/>
      <c r="B8" s="182"/>
      <c r="C8" s="157" t="s">
        <v>24</v>
      </c>
      <c r="D8" s="158">
        <v>0.49099999999999999</v>
      </c>
      <c r="E8" s="158">
        <v>0.38600000000000001</v>
      </c>
      <c r="F8" s="158">
        <v>0.123</v>
      </c>
      <c r="G8" s="159">
        <v>7</v>
      </c>
      <c r="I8" s="179"/>
      <c r="J8" s="182"/>
      <c r="K8" s="193" t="s">
        <v>268</v>
      </c>
      <c r="L8" s="194">
        <v>0.76900000000000002</v>
      </c>
      <c r="M8" s="194">
        <v>0.192</v>
      </c>
      <c r="N8" s="194">
        <v>3.7999999999999999E-2</v>
      </c>
      <c r="O8" s="195">
        <v>8.6999999999999993</v>
      </c>
    </row>
    <row r="9" spans="1:15" ht="13.5" thickBot="1" x14ac:dyDescent="0.25">
      <c r="A9" s="179"/>
      <c r="B9" s="185"/>
      <c r="C9" s="157" t="s">
        <v>315</v>
      </c>
      <c r="D9" s="158">
        <v>0.73699999999999999</v>
      </c>
      <c r="E9" s="158">
        <v>0.21099999999999999</v>
      </c>
      <c r="F9" s="158">
        <v>5.2999999999999999E-2</v>
      </c>
      <c r="G9" s="160">
        <v>8.5</v>
      </c>
      <c r="I9" s="179"/>
      <c r="J9" s="185"/>
      <c r="K9" s="193" t="s">
        <v>269</v>
      </c>
      <c r="L9" s="194">
        <v>0.78600000000000003</v>
      </c>
      <c r="M9" s="194">
        <v>0.11899999999999999</v>
      </c>
      <c r="N9" s="194">
        <v>9.5000000000000001E-2</v>
      </c>
      <c r="O9" s="195">
        <v>8.5</v>
      </c>
    </row>
    <row r="10" spans="1:15" ht="13.5" thickBot="1" x14ac:dyDescent="0.25">
      <c r="A10" s="179"/>
      <c r="B10" s="181">
        <v>42949</v>
      </c>
      <c r="C10" s="157" t="s">
        <v>61</v>
      </c>
      <c r="D10" s="158">
        <v>0.75700000000000001</v>
      </c>
      <c r="E10" s="158">
        <v>0.20899999999999999</v>
      </c>
      <c r="F10" s="158">
        <v>3.5000000000000003E-2</v>
      </c>
      <c r="G10" s="160">
        <v>8.6</v>
      </c>
      <c r="I10" s="179"/>
      <c r="J10" s="181">
        <v>42949</v>
      </c>
      <c r="K10" s="193" t="s">
        <v>15</v>
      </c>
      <c r="L10" s="194">
        <v>0.82799999999999996</v>
      </c>
      <c r="M10" s="194">
        <v>0.16400000000000001</v>
      </c>
      <c r="N10" s="194">
        <v>8.9999999999999993E-3</v>
      </c>
      <c r="O10" s="195">
        <v>9.1</v>
      </c>
    </row>
    <row r="11" spans="1:15" ht="13.5" thickBot="1" x14ac:dyDescent="0.25">
      <c r="A11" s="179"/>
      <c r="B11" s="182"/>
      <c r="C11" s="157" t="s">
        <v>49</v>
      </c>
      <c r="D11" s="158">
        <v>0.34899999999999998</v>
      </c>
      <c r="E11" s="158">
        <v>0.40400000000000003</v>
      </c>
      <c r="F11" s="158">
        <v>0.248</v>
      </c>
      <c r="G11" s="159">
        <v>5.8</v>
      </c>
      <c r="I11" s="179"/>
      <c r="J11" s="182"/>
      <c r="K11" s="193" t="s">
        <v>62</v>
      </c>
      <c r="L11" s="194">
        <v>0.316</v>
      </c>
      <c r="M11" s="194">
        <v>0.63200000000000001</v>
      </c>
      <c r="N11" s="194">
        <v>5.2999999999999999E-2</v>
      </c>
      <c r="O11" s="197">
        <v>6.4</v>
      </c>
    </row>
    <row r="12" spans="1:15" ht="13.5" thickBot="1" x14ac:dyDescent="0.25">
      <c r="A12" s="179"/>
      <c r="B12" s="185"/>
      <c r="C12" s="157" t="s">
        <v>105</v>
      </c>
      <c r="D12" s="158">
        <v>0.25</v>
      </c>
      <c r="E12" s="158">
        <v>0.65</v>
      </c>
      <c r="F12" s="158">
        <v>0.1</v>
      </c>
      <c r="G12" s="159">
        <v>5.9</v>
      </c>
      <c r="I12" s="179"/>
      <c r="J12" s="185"/>
      <c r="K12" s="193" t="s">
        <v>64</v>
      </c>
      <c r="L12" s="194">
        <v>0.25</v>
      </c>
      <c r="M12" s="194">
        <v>0.33300000000000002</v>
      </c>
      <c r="N12" s="194">
        <v>0.41699999999999998</v>
      </c>
      <c r="O12" s="197">
        <v>4.5999999999999996</v>
      </c>
    </row>
    <row r="13" spans="1:15" ht="13.5" thickBot="1" x14ac:dyDescent="0.25">
      <c r="A13" s="179"/>
      <c r="B13" s="181">
        <v>42950</v>
      </c>
      <c r="C13" s="157" t="s">
        <v>66</v>
      </c>
      <c r="D13" s="158">
        <v>0.63</v>
      </c>
      <c r="E13" s="158">
        <v>0.32600000000000001</v>
      </c>
      <c r="F13" s="158">
        <v>4.2999999999999997E-2</v>
      </c>
      <c r="G13" s="160">
        <v>8</v>
      </c>
      <c r="I13" s="179"/>
      <c r="J13" s="181">
        <v>42950</v>
      </c>
      <c r="K13" s="193" t="s">
        <v>141</v>
      </c>
      <c r="L13" s="194">
        <v>0.93700000000000006</v>
      </c>
      <c r="M13" s="194">
        <v>6.3E-2</v>
      </c>
      <c r="N13" s="194">
        <v>0</v>
      </c>
      <c r="O13" s="195">
        <v>9.6999999999999993</v>
      </c>
    </row>
    <row r="14" spans="1:15" ht="13.5" thickBot="1" x14ac:dyDescent="0.25">
      <c r="A14" s="179"/>
      <c r="B14" s="182"/>
      <c r="C14" s="157" t="s">
        <v>251</v>
      </c>
      <c r="D14" s="158">
        <v>0.308</v>
      </c>
      <c r="E14" s="158">
        <v>0.65400000000000003</v>
      </c>
      <c r="F14" s="158">
        <v>3.6999999999999998E-2</v>
      </c>
      <c r="G14" s="159">
        <v>6.4</v>
      </c>
      <c r="I14" s="179"/>
      <c r="J14" s="182"/>
      <c r="K14" s="193" t="s">
        <v>31</v>
      </c>
      <c r="L14" s="194">
        <v>0.58199999999999996</v>
      </c>
      <c r="M14" s="194">
        <v>0.29099999999999998</v>
      </c>
      <c r="N14" s="194">
        <v>0.127</v>
      </c>
      <c r="O14" s="195">
        <v>7.4</v>
      </c>
    </row>
    <row r="15" spans="1:15" ht="13.5" thickBot="1" x14ac:dyDescent="0.25">
      <c r="A15" s="179"/>
      <c r="B15" s="185"/>
      <c r="C15" s="157" t="s">
        <v>127</v>
      </c>
      <c r="D15" s="158">
        <v>0.66700000000000004</v>
      </c>
      <c r="E15" s="158">
        <v>0.128</v>
      </c>
      <c r="F15" s="158">
        <v>0.20499999999999999</v>
      </c>
      <c r="G15" s="160">
        <v>7.5</v>
      </c>
      <c r="I15" s="179"/>
      <c r="J15" s="185"/>
      <c r="K15" s="193" t="s">
        <v>57</v>
      </c>
      <c r="L15" s="194">
        <v>0.80500000000000005</v>
      </c>
      <c r="M15" s="194">
        <v>0.14599999999999999</v>
      </c>
      <c r="N15" s="194">
        <v>4.9000000000000002E-2</v>
      </c>
      <c r="O15" s="195">
        <v>8.8000000000000007</v>
      </c>
    </row>
    <row r="16" spans="1:15" ht="13.5" thickBot="1" x14ac:dyDescent="0.25">
      <c r="A16" s="179"/>
      <c r="B16" s="181">
        <v>42951</v>
      </c>
      <c r="C16" s="157" t="s">
        <v>72</v>
      </c>
      <c r="D16" s="158">
        <v>0.83499999999999996</v>
      </c>
      <c r="E16" s="158">
        <v>0.16500000000000001</v>
      </c>
      <c r="F16" s="158">
        <v>0</v>
      </c>
      <c r="G16" s="160">
        <v>9.1999999999999993</v>
      </c>
      <c r="I16" s="179"/>
      <c r="J16" s="181">
        <v>42951</v>
      </c>
      <c r="K16" s="193" t="s">
        <v>110</v>
      </c>
      <c r="L16" s="194">
        <v>0.75600000000000001</v>
      </c>
      <c r="M16" s="194">
        <v>0.17100000000000001</v>
      </c>
      <c r="N16" s="194">
        <v>7.2999999999999995E-2</v>
      </c>
      <c r="O16" s="195">
        <v>8.5</v>
      </c>
    </row>
    <row r="17" spans="1:15" ht="13.5" thickBot="1" x14ac:dyDescent="0.25">
      <c r="A17" s="179"/>
      <c r="B17" s="182"/>
      <c r="C17" s="157" t="s">
        <v>68</v>
      </c>
      <c r="D17" s="158">
        <v>0.63300000000000001</v>
      </c>
      <c r="E17" s="158">
        <v>0.27600000000000002</v>
      </c>
      <c r="F17" s="158">
        <v>9.1999999999999998E-2</v>
      </c>
      <c r="G17" s="160">
        <v>7.8</v>
      </c>
      <c r="I17" s="179"/>
      <c r="J17" s="182"/>
      <c r="K17" s="193" t="s">
        <v>270</v>
      </c>
      <c r="L17" s="194">
        <v>0.66300000000000003</v>
      </c>
      <c r="M17" s="194">
        <v>0.23599999999999999</v>
      </c>
      <c r="N17" s="194">
        <v>0.10100000000000001</v>
      </c>
      <c r="O17" s="195">
        <v>7.9</v>
      </c>
    </row>
    <row r="18" spans="1:15" ht="13.5" thickBot="1" x14ac:dyDescent="0.25">
      <c r="A18" s="180"/>
      <c r="B18" s="183"/>
      <c r="C18" s="163" t="s">
        <v>63</v>
      </c>
      <c r="D18" s="164">
        <v>0.625</v>
      </c>
      <c r="E18" s="164">
        <v>0.375</v>
      </c>
      <c r="F18" s="164">
        <v>0</v>
      </c>
      <c r="G18" s="166">
        <v>8.1</v>
      </c>
      <c r="I18" s="180"/>
      <c r="J18" s="183"/>
      <c r="K18" s="198" t="s">
        <v>126</v>
      </c>
      <c r="L18" s="199">
        <v>0.5</v>
      </c>
      <c r="M18" s="199">
        <v>0.05</v>
      </c>
      <c r="N18" s="199">
        <v>0.45</v>
      </c>
      <c r="O18" s="200">
        <v>5.7</v>
      </c>
    </row>
    <row r="19" spans="1:15" ht="14.25" thickTop="1" thickBot="1" x14ac:dyDescent="0.25">
      <c r="A19" s="186" t="s">
        <v>252</v>
      </c>
      <c r="B19" s="184">
        <v>42954</v>
      </c>
      <c r="C19" s="157" t="s">
        <v>78</v>
      </c>
      <c r="D19" s="158">
        <v>0.48399999999999999</v>
      </c>
      <c r="E19" s="158">
        <v>0.23699999999999999</v>
      </c>
      <c r="F19" s="158">
        <v>0.28000000000000003</v>
      </c>
      <c r="G19" s="159">
        <v>6.3</v>
      </c>
      <c r="I19" s="186" t="s">
        <v>252</v>
      </c>
      <c r="J19" s="184">
        <v>42954</v>
      </c>
      <c r="K19" s="193" t="s">
        <v>47</v>
      </c>
      <c r="L19" s="194">
        <v>0.80300000000000005</v>
      </c>
      <c r="M19" s="194">
        <v>0.183</v>
      </c>
      <c r="N19" s="194">
        <v>1.4E-2</v>
      </c>
      <c r="O19" s="195">
        <v>9</v>
      </c>
    </row>
    <row r="20" spans="1:15" ht="13.5" thickBot="1" x14ac:dyDescent="0.25">
      <c r="A20" s="187"/>
      <c r="B20" s="182"/>
      <c r="C20" s="157" t="s">
        <v>253</v>
      </c>
      <c r="D20" s="158">
        <v>0.70599999999999996</v>
      </c>
      <c r="E20" s="158">
        <v>0.255</v>
      </c>
      <c r="F20" s="158">
        <v>3.9E-2</v>
      </c>
      <c r="G20" s="160">
        <v>8.4</v>
      </c>
      <c r="I20" s="187"/>
      <c r="J20" s="182"/>
      <c r="K20" s="193" t="s">
        <v>135</v>
      </c>
      <c r="L20" s="194">
        <v>0.57799999999999996</v>
      </c>
      <c r="M20" s="194">
        <v>0.4</v>
      </c>
      <c r="N20" s="194">
        <v>2.1999999999999999E-2</v>
      </c>
      <c r="O20" s="195">
        <v>7.8</v>
      </c>
    </row>
    <row r="21" spans="1:15" ht="13.5" thickBot="1" x14ac:dyDescent="0.25">
      <c r="A21" s="187"/>
      <c r="B21" s="185"/>
      <c r="C21" s="157" t="s">
        <v>81</v>
      </c>
      <c r="D21" s="158">
        <v>0.42899999999999999</v>
      </c>
      <c r="E21" s="158">
        <v>0.42899999999999999</v>
      </c>
      <c r="F21" s="158">
        <v>0.14299999999999999</v>
      </c>
      <c r="G21" s="159">
        <v>6.6</v>
      </c>
      <c r="I21" s="187"/>
      <c r="J21" s="183"/>
      <c r="K21" s="193" t="s">
        <v>82</v>
      </c>
      <c r="L21" s="194">
        <v>0.317</v>
      </c>
      <c r="M21" s="194">
        <v>0.05</v>
      </c>
      <c r="N21" s="194">
        <v>0.63300000000000001</v>
      </c>
      <c r="O21" s="197">
        <v>4.0999999999999996</v>
      </c>
    </row>
    <row r="22" spans="1:15" ht="14.25" thickTop="1" thickBot="1" x14ac:dyDescent="0.25">
      <c r="A22" s="187"/>
      <c r="B22" s="181">
        <v>42955</v>
      </c>
      <c r="C22" s="157" t="s">
        <v>85</v>
      </c>
      <c r="D22" s="158">
        <v>0.68100000000000005</v>
      </c>
      <c r="E22" s="158">
        <v>0.29799999999999999</v>
      </c>
      <c r="F22" s="158">
        <v>2.1000000000000001E-2</v>
      </c>
      <c r="G22" s="160">
        <v>8.3000000000000007</v>
      </c>
      <c r="I22" s="187"/>
      <c r="J22" s="184">
        <v>42955</v>
      </c>
      <c r="K22" s="193" t="s">
        <v>234</v>
      </c>
      <c r="L22" s="194">
        <v>0.755</v>
      </c>
      <c r="M22" s="194">
        <v>0.17</v>
      </c>
      <c r="N22" s="194">
        <v>7.4999999999999997E-2</v>
      </c>
      <c r="O22" s="195">
        <v>8.5</v>
      </c>
    </row>
    <row r="23" spans="1:15" ht="13.5" thickBot="1" x14ac:dyDescent="0.25">
      <c r="A23" s="187"/>
      <c r="B23" s="182"/>
      <c r="C23" s="157" t="s">
        <v>67</v>
      </c>
      <c r="D23" s="158">
        <v>0.27900000000000003</v>
      </c>
      <c r="E23" s="158">
        <v>0.58099999999999996</v>
      </c>
      <c r="F23" s="158">
        <v>0.14000000000000001</v>
      </c>
      <c r="G23" s="159">
        <v>5.8</v>
      </c>
      <c r="I23" s="187"/>
      <c r="J23" s="182"/>
      <c r="K23" s="193" t="s">
        <v>62</v>
      </c>
      <c r="L23" s="194">
        <v>0.48099999999999998</v>
      </c>
      <c r="M23" s="194">
        <v>0.21199999999999999</v>
      </c>
      <c r="N23" s="194">
        <v>0.308</v>
      </c>
      <c r="O23" s="197">
        <v>6.2</v>
      </c>
    </row>
    <row r="24" spans="1:15" ht="13.5" thickBot="1" x14ac:dyDescent="0.25">
      <c r="A24" s="187"/>
      <c r="B24" s="185"/>
      <c r="C24" s="157" t="s">
        <v>115</v>
      </c>
      <c r="D24" s="158">
        <v>0.35299999999999998</v>
      </c>
      <c r="E24" s="158">
        <v>0.52900000000000003</v>
      </c>
      <c r="F24" s="158">
        <v>0.11799999999999999</v>
      </c>
      <c r="G24" s="159">
        <v>6.3</v>
      </c>
      <c r="I24" s="187"/>
      <c r="J24" s="185"/>
      <c r="K24" s="193" t="s">
        <v>91</v>
      </c>
      <c r="L24" s="194">
        <v>0.1</v>
      </c>
      <c r="M24" s="194">
        <v>0.6</v>
      </c>
      <c r="N24" s="194">
        <v>0.3</v>
      </c>
      <c r="O24" s="197">
        <v>4.3</v>
      </c>
    </row>
    <row r="25" spans="1:15" ht="13.5" thickBot="1" x14ac:dyDescent="0.25">
      <c r="A25" s="187"/>
      <c r="B25" s="181">
        <v>42956</v>
      </c>
      <c r="C25" s="157" t="s">
        <v>61</v>
      </c>
      <c r="D25" s="158">
        <v>0.76700000000000002</v>
      </c>
      <c r="E25" s="158">
        <v>0.21199999999999999</v>
      </c>
      <c r="F25" s="158">
        <v>2.1000000000000001E-2</v>
      </c>
      <c r="G25" s="160">
        <v>8.8000000000000007</v>
      </c>
      <c r="I25" s="187"/>
      <c r="J25" s="181">
        <v>42956</v>
      </c>
      <c r="K25" s="193" t="s">
        <v>32</v>
      </c>
      <c r="L25" s="194">
        <v>0.60199999999999998</v>
      </c>
      <c r="M25" s="194">
        <v>0.215</v>
      </c>
      <c r="N25" s="194">
        <v>0.183</v>
      </c>
      <c r="O25" s="195">
        <v>7.3</v>
      </c>
    </row>
    <row r="26" spans="1:15" ht="13.5" thickBot="1" x14ac:dyDescent="0.25">
      <c r="A26" s="187"/>
      <c r="B26" s="182"/>
      <c r="C26" s="157" t="s">
        <v>24</v>
      </c>
      <c r="D26" s="158">
        <v>0.46800000000000003</v>
      </c>
      <c r="E26" s="158">
        <v>0.30299999999999999</v>
      </c>
      <c r="F26" s="158">
        <v>0.22900000000000001</v>
      </c>
      <c r="G26" s="159">
        <v>6.4</v>
      </c>
      <c r="I26" s="187"/>
      <c r="J26" s="182"/>
      <c r="K26" s="193" t="s">
        <v>33</v>
      </c>
      <c r="L26" s="194">
        <v>0.86099999999999999</v>
      </c>
      <c r="M26" s="194">
        <v>0.13900000000000001</v>
      </c>
      <c r="N26" s="194">
        <v>0</v>
      </c>
      <c r="O26" s="195">
        <v>9.3000000000000007</v>
      </c>
    </row>
    <row r="27" spans="1:15" ht="13.5" thickBot="1" x14ac:dyDescent="0.25">
      <c r="A27" s="187"/>
      <c r="B27" s="185"/>
      <c r="C27" s="157" t="s">
        <v>26</v>
      </c>
      <c r="D27" s="158">
        <v>0.188</v>
      </c>
      <c r="E27" s="158">
        <v>0.219</v>
      </c>
      <c r="F27" s="158">
        <v>0.59399999999999997</v>
      </c>
      <c r="G27" s="159">
        <v>3.6</v>
      </c>
      <c r="I27" s="187"/>
      <c r="J27" s="185"/>
      <c r="K27" s="193" t="s">
        <v>99</v>
      </c>
      <c r="L27" s="194">
        <v>0.75</v>
      </c>
      <c r="M27" s="194">
        <v>0.125</v>
      </c>
      <c r="N27" s="194">
        <v>0.125</v>
      </c>
      <c r="O27" s="195">
        <v>8.3000000000000007</v>
      </c>
    </row>
    <row r="28" spans="1:15" ht="13.5" thickBot="1" x14ac:dyDescent="0.25">
      <c r="A28" s="187"/>
      <c r="B28" s="181">
        <v>42957</v>
      </c>
      <c r="C28" s="157" t="s">
        <v>101</v>
      </c>
      <c r="D28" s="158">
        <v>0.67</v>
      </c>
      <c r="E28" s="158">
        <v>0.23100000000000001</v>
      </c>
      <c r="F28" s="158">
        <v>9.9000000000000005E-2</v>
      </c>
      <c r="G28" s="160">
        <v>8</v>
      </c>
      <c r="I28" s="187"/>
      <c r="J28" s="181">
        <v>42957</v>
      </c>
      <c r="K28" s="193" t="s">
        <v>39</v>
      </c>
      <c r="L28" s="194">
        <v>0.77100000000000002</v>
      </c>
      <c r="M28" s="194">
        <v>0.17100000000000001</v>
      </c>
      <c r="N28" s="194">
        <v>5.7000000000000002E-2</v>
      </c>
      <c r="O28" s="195">
        <v>8.6</v>
      </c>
    </row>
    <row r="29" spans="1:15" ht="13.5" thickBot="1" x14ac:dyDescent="0.25">
      <c r="A29" s="187"/>
      <c r="B29" s="182"/>
      <c r="C29" s="157" t="s">
        <v>104</v>
      </c>
      <c r="D29" s="158">
        <v>0.36199999999999999</v>
      </c>
      <c r="E29" s="158">
        <v>0.44700000000000001</v>
      </c>
      <c r="F29" s="158">
        <v>0.191</v>
      </c>
      <c r="G29" s="159">
        <v>6</v>
      </c>
      <c r="I29" s="187"/>
      <c r="J29" s="182"/>
      <c r="K29" s="193" t="s">
        <v>136</v>
      </c>
      <c r="L29" s="194">
        <v>0.85899999999999999</v>
      </c>
      <c r="M29" s="194">
        <v>0.14099999999999999</v>
      </c>
      <c r="N29" s="194">
        <v>0</v>
      </c>
      <c r="O29" s="195">
        <v>9.3000000000000007</v>
      </c>
    </row>
    <row r="30" spans="1:15" ht="13.5" thickBot="1" x14ac:dyDescent="0.25">
      <c r="A30" s="187"/>
      <c r="B30" s="185"/>
      <c r="C30" s="157" t="s">
        <v>105</v>
      </c>
      <c r="D30" s="158">
        <v>0.27800000000000002</v>
      </c>
      <c r="E30" s="158">
        <v>0.38900000000000001</v>
      </c>
      <c r="F30" s="158">
        <v>0.33300000000000002</v>
      </c>
      <c r="G30" s="159">
        <v>5.0999999999999996</v>
      </c>
      <c r="I30" s="187"/>
      <c r="J30" s="185"/>
      <c r="K30" s="193" t="s">
        <v>106</v>
      </c>
      <c r="L30" s="194">
        <v>0.64</v>
      </c>
      <c r="M30" s="194">
        <v>0.16</v>
      </c>
      <c r="N30" s="194">
        <v>0.2</v>
      </c>
      <c r="O30" s="195">
        <v>7.4</v>
      </c>
    </row>
    <row r="31" spans="1:15" ht="13.5" thickBot="1" x14ac:dyDescent="0.25">
      <c r="A31" s="187"/>
      <c r="B31" s="181">
        <v>42958</v>
      </c>
      <c r="C31" s="157" t="s">
        <v>100</v>
      </c>
      <c r="D31" s="158">
        <v>0.51400000000000001</v>
      </c>
      <c r="E31" s="158">
        <v>0.40500000000000003</v>
      </c>
      <c r="F31" s="158">
        <v>8.1000000000000003E-2</v>
      </c>
      <c r="G31" s="159">
        <v>7.2</v>
      </c>
      <c r="I31" s="187"/>
      <c r="J31" s="181">
        <v>42958</v>
      </c>
      <c r="K31" s="193" t="s">
        <v>161</v>
      </c>
      <c r="L31" s="194">
        <v>0.85399999999999998</v>
      </c>
      <c r="M31" s="194">
        <v>0.13500000000000001</v>
      </c>
      <c r="N31" s="194">
        <v>0.01</v>
      </c>
      <c r="O31" s="195">
        <v>9.1999999999999993</v>
      </c>
    </row>
    <row r="32" spans="1:15" ht="13.5" thickBot="1" x14ac:dyDescent="0.25">
      <c r="A32" s="187"/>
      <c r="B32" s="185"/>
      <c r="C32" s="157" t="s">
        <v>128</v>
      </c>
      <c r="D32" s="158">
        <v>7.3999999999999996E-2</v>
      </c>
      <c r="E32" s="158">
        <v>0.55600000000000005</v>
      </c>
      <c r="F32" s="158">
        <v>0.37</v>
      </c>
      <c r="G32" s="159">
        <v>3.9</v>
      </c>
      <c r="I32" s="187"/>
      <c r="J32" s="182"/>
      <c r="K32" s="193" t="s">
        <v>271</v>
      </c>
      <c r="L32" s="194">
        <v>0.625</v>
      </c>
      <c r="M32" s="194">
        <v>0.375</v>
      </c>
      <c r="N32" s="194">
        <v>0</v>
      </c>
      <c r="O32" s="195">
        <v>8.1</v>
      </c>
    </row>
    <row r="33" spans="1:15" ht="13.5" thickBot="1" x14ac:dyDescent="0.25">
      <c r="A33" s="188"/>
      <c r="B33" s="168"/>
      <c r="C33" s="163" t="s">
        <v>255</v>
      </c>
      <c r="D33" s="164">
        <v>0.66700000000000004</v>
      </c>
      <c r="E33" s="164">
        <v>0.111</v>
      </c>
      <c r="F33" s="164">
        <v>0.222</v>
      </c>
      <c r="G33" s="165">
        <v>7.4</v>
      </c>
      <c r="I33" s="188"/>
      <c r="J33" s="183"/>
      <c r="K33" s="198" t="s">
        <v>70</v>
      </c>
      <c r="L33" s="199">
        <v>0.54500000000000004</v>
      </c>
      <c r="M33" s="199">
        <v>0.27300000000000002</v>
      </c>
      <c r="N33" s="199">
        <v>0.182</v>
      </c>
      <c r="O33" s="200">
        <v>7</v>
      </c>
    </row>
    <row r="34" spans="1:15" ht="14.25" thickTop="1" thickBot="1" x14ac:dyDescent="0.25">
      <c r="A34" s="186" t="s">
        <v>256</v>
      </c>
      <c r="B34" s="184">
        <v>42961</v>
      </c>
      <c r="C34" s="157" t="s">
        <v>257</v>
      </c>
      <c r="D34" s="158">
        <v>0.81100000000000005</v>
      </c>
      <c r="E34" s="158">
        <v>0.189</v>
      </c>
      <c r="F34" s="158">
        <v>0</v>
      </c>
      <c r="G34" s="160">
        <v>9.1</v>
      </c>
      <c r="I34" s="186" t="s">
        <v>256</v>
      </c>
      <c r="J34" s="184">
        <v>42961</v>
      </c>
      <c r="K34" s="193" t="s">
        <v>43</v>
      </c>
      <c r="L34" s="194">
        <v>0.70499999999999996</v>
      </c>
      <c r="M34" s="194">
        <v>0.27300000000000002</v>
      </c>
      <c r="N34" s="194">
        <v>2.3E-2</v>
      </c>
      <c r="O34" s="195">
        <v>8.4</v>
      </c>
    </row>
    <row r="35" spans="1:15" ht="13.5" thickBot="1" x14ac:dyDescent="0.25">
      <c r="A35" s="187"/>
      <c r="B35" s="182"/>
      <c r="C35" s="157" t="s">
        <v>24</v>
      </c>
      <c r="D35" s="158">
        <v>0.155</v>
      </c>
      <c r="E35" s="158">
        <v>0.33</v>
      </c>
      <c r="F35" s="158">
        <v>0.51500000000000001</v>
      </c>
      <c r="G35" s="159">
        <v>3.7</v>
      </c>
      <c r="I35" s="187"/>
      <c r="J35" s="182"/>
      <c r="K35" s="193" t="s">
        <v>49</v>
      </c>
      <c r="L35" s="194">
        <v>0.36499999999999999</v>
      </c>
      <c r="M35" s="194">
        <v>0.60799999999999998</v>
      </c>
      <c r="N35" s="194">
        <v>2.7E-2</v>
      </c>
      <c r="O35" s="197">
        <v>6.7</v>
      </c>
    </row>
    <row r="36" spans="1:15" ht="13.5" thickBot="1" x14ac:dyDescent="0.25">
      <c r="A36" s="187"/>
      <c r="B36" s="183"/>
      <c r="C36" s="157" t="s">
        <v>121</v>
      </c>
      <c r="D36" s="158">
        <v>0.16700000000000001</v>
      </c>
      <c r="E36" s="158">
        <v>0.5</v>
      </c>
      <c r="F36" s="158">
        <v>0.33300000000000002</v>
      </c>
      <c r="G36" s="159">
        <v>4.5</v>
      </c>
      <c r="I36" s="187"/>
      <c r="J36" s="183"/>
      <c r="K36" s="193" t="s">
        <v>240</v>
      </c>
      <c r="L36" s="194">
        <v>0.88400000000000001</v>
      </c>
      <c r="M36" s="194">
        <v>9.2999999999999999E-2</v>
      </c>
      <c r="N36" s="194">
        <v>2.3E-2</v>
      </c>
      <c r="O36" s="195">
        <v>9.3000000000000007</v>
      </c>
    </row>
    <row r="37" spans="1:15" ht="14.25" thickTop="1" thickBot="1" x14ac:dyDescent="0.25">
      <c r="A37" s="187"/>
      <c r="B37" s="189" t="s">
        <v>119</v>
      </c>
      <c r="C37" s="157"/>
      <c r="D37" s="161" t="e">
        <v>#DIV/0!</v>
      </c>
      <c r="E37" s="161" t="e">
        <v>#DIV/0!</v>
      </c>
      <c r="F37" s="161" t="e">
        <v>#DIV/0!</v>
      </c>
      <c r="G37" s="161" t="e">
        <v>#DIV/0!</v>
      </c>
      <c r="I37" s="187"/>
      <c r="J37" s="189" t="s">
        <v>119</v>
      </c>
      <c r="K37" s="193"/>
      <c r="L37" s="196" t="e">
        <v>#DIV/0!</v>
      </c>
      <c r="M37" s="196" t="e">
        <v>#DIV/0!</v>
      </c>
      <c r="N37" s="196" t="e">
        <v>#DIV/0!</v>
      </c>
      <c r="O37" s="196" t="e">
        <v>#DIV/0!</v>
      </c>
    </row>
    <row r="38" spans="1:15" ht="13.5" thickBot="1" x14ac:dyDescent="0.25">
      <c r="A38" s="187"/>
      <c r="B38" s="190"/>
      <c r="C38" s="157"/>
      <c r="D38" s="161" t="e">
        <v>#DIV/0!</v>
      </c>
      <c r="E38" s="161" t="e">
        <v>#DIV/0!</v>
      </c>
      <c r="F38" s="161" t="e">
        <v>#DIV/0!</v>
      </c>
      <c r="G38" s="161" t="e">
        <v>#DIV/0!</v>
      </c>
      <c r="I38" s="187"/>
      <c r="J38" s="190"/>
      <c r="K38" s="193"/>
      <c r="L38" s="196" t="e">
        <v>#DIV/0!</v>
      </c>
      <c r="M38" s="196" t="e">
        <v>#DIV/0!</v>
      </c>
      <c r="N38" s="196" t="e">
        <v>#DIV/0!</v>
      </c>
      <c r="O38" s="196" t="e">
        <v>#DIV/0!</v>
      </c>
    </row>
    <row r="39" spans="1:15" ht="13.5" thickBot="1" x14ac:dyDescent="0.25">
      <c r="A39" s="187"/>
      <c r="B39" s="191"/>
      <c r="C39" s="157"/>
      <c r="D39" s="161" t="e">
        <v>#DIV/0!</v>
      </c>
      <c r="E39" s="161" t="e">
        <v>#DIV/0!</v>
      </c>
      <c r="F39" s="161" t="e">
        <v>#DIV/0!</v>
      </c>
      <c r="G39" s="161" t="e">
        <v>#DIV/0!</v>
      </c>
      <c r="I39" s="187"/>
      <c r="J39" s="191"/>
      <c r="K39" s="193"/>
      <c r="L39" s="196" t="e">
        <v>#DIV/0!</v>
      </c>
      <c r="M39" s="196" t="e">
        <v>#DIV/0!</v>
      </c>
      <c r="N39" s="196" t="e">
        <v>#DIV/0!</v>
      </c>
      <c r="O39" s="196" t="e">
        <v>#DIV/0!</v>
      </c>
    </row>
    <row r="40" spans="1:15" ht="13.5" thickBot="1" x14ac:dyDescent="0.25">
      <c r="A40" s="187"/>
      <c r="B40" s="181">
        <v>42963</v>
      </c>
      <c r="C40" s="157" t="s">
        <v>29</v>
      </c>
      <c r="D40" s="158">
        <v>0.71499999999999997</v>
      </c>
      <c r="E40" s="158">
        <v>0.23499999999999999</v>
      </c>
      <c r="F40" s="158">
        <v>0.05</v>
      </c>
      <c r="G40" s="160">
        <v>8.4</v>
      </c>
      <c r="I40" s="187"/>
      <c r="J40" s="181">
        <v>42963</v>
      </c>
      <c r="K40" s="193" t="s">
        <v>100</v>
      </c>
      <c r="L40" s="194">
        <v>0.52</v>
      </c>
      <c r="M40" s="194">
        <v>0.247</v>
      </c>
      <c r="N40" s="194">
        <v>0.23300000000000001</v>
      </c>
      <c r="O40" s="197">
        <v>6.7</v>
      </c>
    </row>
    <row r="41" spans="1:15" ht="13.5" thickBot="1" x14ac:dyDescent="0.25">
      <c r="A41" s="187"/>
      <c r="B41" s="182"/>
      <c r="C41" s="157" t="s">
        <v>62</v>
      </c>
      <c r="D41" s="158">
        <v>0.374</v>
      </c>
      <c r="E41" s="158">
        <v>0.313</v>
      </c>
      <c r="F41" s="158">
        <v>0.313</v>
      </c>
      <c r="G41" s="159">
        <v>5.6</v>
      </c>
      <c r="I41" s="187"/>
      <c r="J41" s="182"/>
      <c r="K41" s="193" t="s">
        <v>96</v>
      </c>
      <c r="L41" s="194">
        <v>0.4</v>
      </c>
      <c r="M41" s="194">
        <v>0.23400000000000001</v>
      </c>
      <c r="N41" s="194">
        <v>0.36599999999999999</v>
      </c>
      <c r="O41" s="197">
        <v>5.5</v>
      </c>
    </row>
    <row r="42" spans="1:15" ht="13.5" thickBot="1" x14ac:dyDescent="0.25">
      <c r="A42" s="187"/>
      <c r="B42" s="185"/>
      <c r="C42" s="157" t="s">
        <v>63</v>
      </c>
      <c r="D42" s="158">
        <v>0.36</v>
      </c>
      <c r="E42" s="158">
        <v>7.0000000000000007E-2</v>
      </c>
      <c r="F42" s="158">
        <v>0.56999999999999995</v>
      </c>
      <c r="G42" s="159">
        <v>4.5</v>
      </c>
      <c r="I42" s="187"/>
      <c r="J42" s="185"/>
      <c r="K42" s="193" t="s">
        <v>37</v>
      </c>
      <c r="L42" s="194">
        <v>0.48199999999999998</v>
      </c>
      <c r="M42" s="194">
        <v>0.161</v>
      </c>
      <c r="N42" s="194">
        <v>0.35699999999999998</v>
      </c>
      <c r="O42" s="197">
        <v>6</v>
      </c>
    </row>
    <row r="43" spans="1:15" ht="13.5" thickBot="1" x14ac:dyDescent="0.25">
      <c r="A43" s="187"/>
      <c r="B43" s="181">
        <v>42964</v>
      </c>
      <c r="C43" s="157" t="s">
        <v>111</v>
      </c>
      <c r="D43" s="158">
        <v>0.57899999999999996</v>
      </c>
      <c r="E43" s="158">
        <v>0.28699999999999998</v>
      </c>
      <c r="F43" s="158">
        <v>0.13400000000000001</v>
      </c>
      <c r="G43" s="159">
        <v>7.4</v>
      </c>
      <c r="I43" s="187"/>
      <c r="J43" s="181">
        <v>42964</v>
      </c>
      <c r="K43" s="193" t="s">
        <v>138</v>
      </c>
      <c r="L43" s="194">
        <v>0.67700000000000005</v>
      </c>
      <c r="M43" s="194">
        <v>0.29299999999999998</v>
      </c>
      <c r="N43" s="194">
        <v>0.03</v>
      </c>
      <c r="O43" s="195">
        <v>8.3000000000000007</v>
      </c>
    </row>
    <row r="44" spans="1:15" ht="13.5" thickBot="1" x14ac:dyDescent="0.25">
      <c r="A44" s="187"/>
      <c r="B44" s="182"/>
      <c r="C44" s="157" t="s">
        <v>67</v>
      </c>
      <c r="D44" s="158">
        <v>0.41299999999999998</v>
      </c>
      <c r="E44" s="158">
        <v>0.49</v>
      </c>
      <c r="F44" s="158">
        <v>9.8000000000000004E-2</v>
      </c>
      <c r="G44" s="159">
        <v>6.7</v>
      </c>
      <c r="I44" s="187"/>
      <c r="J44" s="182"/>
      <c r="K44" s="193" t="s">
        <v>24</v>
      </c>
      <c r="L44" s="194">
        <v>0.34699999999999998</v>
      </c>
      <c r="M44" s="194">
        <v>0.35599999999999998</v>
      </c>
      <c r="N44" s="194">
        <v>0.29599999999999999</v>
      </c>
      <c r="O44" s="197">
        <v>5.6</v>
      </c>
    </row>
    <row r="45" spans="1:15" ht="13.5" thickBot="1" x14ac:dyDescent="0.25">
      <c r="A45" s="187"/>
      <c r="B45" s="185"/>
      <c r="C45" s="157" t="s">
        <v>69</v>
      </c>
      <c r="D45" s="158">
        <v>0.23100000000000001</v>
      </c>
      <c r="E45" s="158">
        <v>0.42299999999999999</v>
      </c>
      <c r="F45" s="158">
        <v>0.34599999999999997</v>
      </c>
      <c r="G45" s="159">
        <v>4.8</v>
      </c>
      <c r="I45" s="187"/>
      <c r="J45" s="185"/>
      <c r="K45" s="193" t="s">
        <v>131</v>
      </c>
      <c r="L45" s="194">
        <v>0.109</v>
      </c>
      <c r="M45" s="194">
        <v>0.22700000000000001</v>
      </c>
      <c r="N45" s="194">
        <v>0.66400000000000003</v>
      </c>
      <c r="O45" s="201">
        <v>2.9</v>
      </c>
    </row>
    <row r="46" spans="1:15" ht="13.5" thickBot="1" x14ac:dyDescent="0.25">
      <c r="A46" s="187"/>
      <c r="B46" s="192" t="s">
        <v>316</v>
      </c>
      <c r="C46" s="157" t="s">
        <v>36</v>
      </c>
      <c r="D46" s="158">
        <v>0.46400000000000002</v>
      </c>
      <c r="E46" s="158">
        <v>0.48</v>
      </c>
      <c r="F46" s="158">
        <v>5.6000000000000001E-2</v>
      </c>
      <c r="G46" s="159">
        <v>7.1</v>
      </c>
      <c r="I46" s="187"/>
      <c r="J46" s="181">
        <v>42965</v>
      </c>
      <c r="K46" s="193" t="s">
        <v>190</v>
      </c>
      <c r="L46" s="194">
        <v>0.78600000000000003</v>
      </c>
      <c r="M46" s="194">
        <v>0.14599999999999999</v>
      </c>
      <c r="N46" s="194">
        <v>6.8000000000000005E-2</v>
      </c>
      <c r="O46" s="195">
        <v>8.6999999999999993</v>
      </c>
    </row>
    <row r="47" spans="1:15" ht="13.5" thickBot="1" x14ac:dyDescent="0.25">
      <c r="A47" s="187"/>
      <c r="B47" s="190"/>
      <c r="C47" s="157" t="s">
        <v>251</v>
      </c>
      <c r="D47" s="158">
        <v>0.5</v>
      </c>
      <c r="E47" s="158">
        <v>0.41299999999999998</v>
      </c>
      <c r="F47" s="158">
        <v>8.6999999999999994E-2</v>
      </c>
      <c r="G47" s="159">
        <v>7.2</v>
      </c>
      <c r="I47" s="187"/>
      <c r="J47" s="182"/>
      <c r="K47" s="193" t="s">
        <v>114</v>
      </c>
      <c r="L47" s="194">
        <v>0.504</v>
      </c>
      <c r="M47" s="194">
        <v>0.28100000000000003</v>
      </c>
      <c r="N47" s="194">
        <v>0.215</v>
      </c>
      <c r="O47" s="197">
        <v>6.7</v>
      </c>
    </row>
    <row r="48" spans="1:15" ht="13.5" thickBot="1" x14ac:dyDescent="0.25">
      <c r="A48" s="188"/>
      <c r="B48" s="191"/>
      <c r="C48" s="163" t="s">
        <v>262</v>
      </c>
      <c r="D48" s="164">
        <v>0.20499999999999999</v>
      </c>
      <c r="E48" s="164">
        <v>5.0999999999999997E-2</v>
      </c>
      <c r="F48" s="164">
        <v>0.74399999999999999</v>
      </c>
      <c r="G48" s="165">
        <v>3.1</v>
      </c>
      <c r="I48" s="188"/>
      <c r="J48" s="183"/>
      <c r="K48" s="198" t="s">
        <v>140</v>
      </c>
      <c r="L48" s="199">
        <v>0.26700000000000002</v>
      </c>
      <c r="M48" s="199">
        <v>0.26700000000000002</v>
      </c>
      <c r="N48" s="199">
        <v>0.46700000000000003</v>
      </c>
      <c r="O48" s="200">
        <v>4.5</v>
      </c>
    </row>
    <row r="49" spans="1:15" ht="14.25" thickTop="1" thickBot="1" x14ac:dyDescent="0.25">
      <c r="A49" s="186" t="s">
        <v>263</v>
      </c>
      <c r="B49" s="181">
        <v>42968</v>
      </c>
      <c r="C49" s="157" t="s">
        <v>30</v>
      </c>
      <c r="D49" s="158">
        <v>0.45200000000000001</v>
      </c>
      <c r="E49" s="158">
        <v>0.192</v>
      </c>
      <c r="F49" s="158">
        <v>0.35599999999999998</v>
      </c>
      <c r="G49" s="159">
        <v>5.8</v>
      </c>
      <c r="I49" s="186" t="s">
        <v>263</v>
      </c>
      <c r="J49" s="184">
        <v>42968</v>
      </c>
      <c r="K49" s="193" t="s">
        <v>77</v>
      </c>
      <c r="L49" s="194">
        <v>0.36199999999999999</v>
      </c>
      <c r="M49" s="194">
        <v>0.313</v>
      </c>
      <c r="N49" s="194">
        <v>0.32500000000000001</v>
      </c>
      <c r="O49" s="197">
        <v>5.5</v>
      </c>
    </row>
    <row r="50" spans="1:15" ht="13.5" thickBot="1" x14ac:dyDescent="0.25">
      <c r="A50" s="187"/>
      <c r="B50" s="182"/>
      <c r="C50" s="157" t="s">
        <v>272</v>
      </c>
      <c r="D50" s="158">
        <v>0.46200000000000002</v>
      </c>
      <c r="E50" s="158">
        <v>0.44800000000000001</v>
      </c>
      <c r="F50" s="158">
        <v>0.09</v>
      </c>
      <c r="G50" s="159">
        <v>7</v>
      </c>
      <c r="I50" s="187"/>
      <c r="J50" s="182"/>
      <c r="K50" s="193" t="s">
        <v>275</v>
      </c>
      <c r="L50" s="194">
        <v>0.59199999999999997</v>
      </c>
      <c r="M50" s="194">
        <v>0.31900000000000001</v>
      </c>
      <c r="N50" s="194">
        <v>8.7999999999999995E-2</v>
      </c>
      <c r="O50" s="195">
        <v>7.6</v>
      </c>
    </row>
    <row r="51" spans="1:15" ht="13.5" thickBot="1" x14ac:dyDescent="0.25">
      <c r="A51" s="187"/>
      <c r="B51" s="183"/>
      <c r="C51" s="157" t="s">
        <v>81</v>
      </c>
      <c r="D51" s="158">
        <v>0.27100000000000002</v>
      </c>
      <c r="E51" s="158">
        <v>0.58299999999999996</v>
      </c>
      <c r="F51" s="158">
        <v>0.14599999999999999</v>
      </c>
      <c r="G51" s="159">
        <v>5.8</v>
      </c>
      <c r="I51" s="187"/>
      <c r="J51" s="183"/>
      <c r="K51" s="193" t="s">
        <v>276</v>
      </c>
      <c r="L51" s="194">
        <v>0.41399999999999998</v>
      </c>
      <c r="M51" s="194">
        <v>0.26300000000000001</v>
      </c>
      <c r="N51" s="194">
        <v>0.32300000000000001</v>
      </c>
      <c r="O51" s="197">
        <v>5.8</v>
      </c>
    </row>
    <row r="52" spans="1:15" ht="14.25" thickTop="1" thickBot="1" x14ac:dyDescent="0.25">
      <c r="A52" s="187"/>
      <c r="B52" s="184">
        <v>42969</v>
      </c>
      <c r="C52" s="157" t="s">
        <v>54</v>
      </c>
      <c r="D52" s="158">
        <v>0.47099999999999997</v>
      </c>
      <c r="E52" s="158">
        <v>0.39400000000000002</v>
      </c>
      <c r="F52" s="158">
        <v>0.13500000000000001</v>
      </c>
      <c r="G52" s="159">
        <v>6.8</v>
      </c>
      <c r="I52" s="187"/>
      <c r="J52" s="184">
        <v>42969</v>
      </c>
      <c r="K52" s="193" t="s">
        <v>203</v>
      </c>
      <c r="L52" s="194">
        <v>0.61099999999999999</v>
      </c>
      <c r="M52" s="194">
        <v>0.32600000000000001</v>
      </c>
      <c r="N52" s="194">
        <v>6.3E-2</v>
      </c>
      <c r="O52" s="195">
        <v>7.8</v>
      </c>
    </row>
    <row r="53" spans="1:15" ht="13.5" thickBot="1" x14ac:dyDescent="0.25">
      <c r="A53" s="187"/>
      <c r="B53" s="182"/>
      <c r="C53" s="157" t="s">
        <v>24</v>
      </c>
      <c r="D53" s="158">
        <v>0.43</v>
      </c>
      <c r="E53" s="158">
        <v>0.47199999999999998</v>
      </c>
      <c r="F53" s="158">
        <v>9.8000000000000004E-2</v>
      </c>
      <c r="G53" s="159">
        <v>6.8</v>
      </c>
      <c r="I53" s="187"/>
      <c r="J53" s="182"/>
      <c r="K53" s="193" t="s">
        <v>277</v>
      </c>
      <c r="L53" s="194">
        <v>0.38800000000000001</v>
      </c>
      <c r="M53" s="194">
        <v>0.42599999999999999</v>
      </c>
      <c r="N53" s="194">
        <v>0.186</v>
      </c>
      <c r="O53" s="197">
        <v>6.2</v>
      </c>
    </row>
    <row r="54" spans="1:15" ht="13.5" thickBot="1" x14ac:dyDescent="0.25">
      <c r="A54" s="187"/>
      <c r="B54" s="185"/>
      <c r="C54" s="157" t="s">
        <v>94</v>
      </c>
      <c r="D54" s="158">
        <v>0.41399999999999998</v>
      </c>
      <c r="E54" s="158">
        <v>0.44800000000000001</v>
      </c>
      <c r="F54" s="158">
        <v>0.13800000000000001</v>
      </c>
      <c r="G54" s="159">
        <v>6.5</v>
      </c>
      <c r="I54" s="187"/>
      <c r="J54" s="185"/>
      <c r="K54" s="193" t="s">
        <v>64</v>
      </c>
      <c r="L54" s="194">
        <v>0.214</v>
      </c>
      <c r="M54" s="194">
        <v>0.35699999999999998</v>
      </c>
      <c r="N54" s="194">
        <v>0.42899999999999999</v>
      </c>
      <c r="O54" s="197">
        <v>4.4000000000000004</v>
      </c>
    </row>
    <row r="55" spans="1:15" ht="13.5" thickBot="1" x14ac:dyDescent="0.25">
      <c r="A55" s="187"/>
      <c r="B55" s="181">
        <v>42970</v>
      </c>
      <c r="C55" s="157" t="s">
        <v>61</v>
      </c>
      <c r="D55" s="158">
        <v>0.68100000000000005</v>
      </c>
      <c r="E55" s="158">
        <v>0.25800000000000001</v>
      </c>
      <c r="F55" s="158">
        <v>0.06</v>
      </c>
      <c r="G55" s="160">
        <v>8.1999999999999993</v>
      </c>
      <c r="I55" s="187"/>
      <c r="J55" s="181">
        <v>42970</v>
      </c>
      <c r="K55" s="193" t="s">
        <v>90</v>
      </c>
      <c r="L55" s="194">
        <v>0.54100000000000004</v>
      </c>
      <c r="M55" s="194">
        <v>0.26100000000000001</v>
      </c>
      <c r="N55" s="194">
        <v>0.19800000000000001</v>
      </c>
      <c r="O55" s="197">
        <v>6.9</v>
      </c>
    </row>
    <row r="56" spans="1:15" ht="13.5" thickBot="1" x14ac:dyDescent="0.25">
      <c r="A56" s="187"/>
      <c r="B56" s="182"/>
      <c r="C56" s="157" t="s">
        <v>286</v>
      </c>
      <c r="D56" s="158">
        <v>0.64</v>
      </c>
      <c r="E56" s="158">
        <v>0.30199999999999999</v>
      </c>
      <c r="F56" s="158">
        <v>5.8000000000000003E-2</v>
      </c>
      <c r="G56" s="160">
        <v>8</v>
      </c>
      <c r="I56" s="187"/>
      <c r="J56" s="182"/>
      <c r="K56" s="193" t="s">
        <v>31</v>
      </c>
      <c r="L56" s="194">
        <v>0.41899999999999998</v>
      </c>
      <c r="M56" s="194">
        <v>0.36599999999999999</v>
      </c>
      <c r="N56" s="194">
        <v>0.215</v>
      </c>
      <c r="O56" s="197">
        <v>6.2</v>
      </c>
    </row>
    <row r="57" spans="1:15" ht="13.5" thickBot="1" x14ac:dyDescent="0.25">
      <c r="A57" s="187"/>
      <c r="B57" s="185"/>
      <c r="C57" s="157" t="s">
        <v>92</v>
      </c>
      <c r="D57" s="158">
        <v>0.71899999999999997</v>
      </c>
      <c r="E57" s="158">
        <v>0.28100000000000003</v>
      </c>
      <c r="F57" s="158">
        <v>0</v>
      </c>
      <c r="G57" s="160">
        <v>8.6</v>
      </c>
      <c r="I57" s="187"/>
      <c r="J57" s="185"/>
      <c r="K57" s="193" t="s">
        <v>34</v>
      </c>
      <c r="L57" s="194">
        <v>0.40699999999999997</v>
      </c>
      <c r="M57" s="194">
        <v>0.2</v>
      </c>
      <c r="N57" s="194">
        <v>0.39300000000000002</v>
      </c>
      <c r="O57" s="197">
        <v>5.5</v>
      </c>
    </row>
    <row r="58" spans="1:15" ht="13.5" thickBot="1" x14ac:dyDescent="0.25">
      <c r="A58" s="187"/>
      <c r="B58" s="181">
        <v>42971</v>
      </c>
      <c r="C58" s="157" t="s">
        <v>39</v>
      </c>
      <c r="D58" s="158">
        <v>0.57199999999999995</v>
      </c>
      <c r="E58" s="158">
        <v>0.32400000000000001</v>
      </c>
      <c r="F58" s="158">
        <v>0.104</v>
      </c>
      <c r="G58" s="159">
        <v>7.4</v>
      </c>
      <c r="I58" s="187"/>
      <c r="J58" s="181">
        <v>42971</v>
      </c>
      <c r="K58" s="193" t="s">
        <v>14</v>
      </c>
      <c r="L58" s="194">
        <v>0.65500000000000003</v>
      </c>
      <c r="M58" s="194">
        <v>0.22</v>
      </c>
      <c r="N58" s="194">
        <v>0.124</v>
      </c>
      <c r="O58" s="195">
        <v>7.8</v>
      </c>
    </row>
    <row r="59" spans="1:15" ht="13.5" thickBot="1" x14ac:dyDescent="0.25">
      <c r="A59" s="187"/>
      <c r="B59" s="182"/>
      <c r="C59" s="157" t="s">
        <v>113</v>
      </c>
      <c r="D59" s="158">
        <v>0.36799999999999999</v>
      </c>
      <c r="E59" s="158">
        <v>0.46500000000000002</v>
      </c>
      <c r="F59" s="158">
        <v>0.16800000000000001</v>
      </c>
      <c r="G59" s="159">
        <v>6.2</v>
      </c>
      <c r="I59" s="187"/>
      <c r="J59" s="182"/>
      <c r="K59" s="193" t="s">
        <v>278</v>
      </c>
      <c r="L59" s="194">
        <v>0.33800000000000002</v>
      </c>
      <c r="M59" s="194">
        <v>0.16400000000000001</v>
      </c>
      <c r="N59" s="194">
        <v>0.498</v>
      </c>
      <c r="O59" s="197">
        <v>4.7</v>
      </c>
    </row>
    <row r="60" spans="1:15" ht="13.5" thickBot="1" x14ac:dyDescent="0.25">
      <c r="A60" s="187"/>
      <c r="B60" s="185"/>
      <c r="C60" s="157" t="s">
        <v>52</v>
      </c>
      <c r="D60" s="158">
        <v>0.42899999999999999</v>
      </c>
      <c r="E60" s="158">
        <v>0.107</v>
      </c>
      <c r="F60" s="158">
        <v>0.46400000000000002</v>
      </c>
      <c r="G60" s="159">
        <v>5.3</v>
      </c>
      <c r="I60" s="187"/>
      <c r="J60" s="185"/>
      <c r="K60" s="193" t="s">
        <v>235</v>
      </c>
      <c r="L60" s="194">
        <v>0.42899999999999999</v>
      </c>
      <c r="M60" s="194">
        <v>0.26500000000000001</v>
      </c>
      <c r="N60" s="194">
        <v>0.30599999999999999</v>
      </c>
      <c r="O60" s="197">
        <v>5.9</v>
      </c>
    </row>
    <row r="61" spans="1:15" ht="13.5" thickBot="1" x14ac:dyDescent="0.25">
      <c r="A61" s="187"/>
      <c r="B61" s="181">
        <v>42972</v>
      </c>
      <c r="C61" s="157" t="s">
        <v>266</v>
      </c>
      <c r="D61" s="158">
        <v>0.66</v>
      </c>
      <c r="E61" s="158">
        <v>0.20499999999999999</v>
      </c>
      <c r="F61" s="158">
        <v>0.13500000000000001</v>
      </c>
      <c r="G61" s="160">
        <v>7.8</v>
      </c>
      <c r="I61" s="187"/>
      <c r="J61" s="181">
        <v>42972</v>
      </c>
      <c r="K61" s="193" t="s">
        <v>59</v>
      </c>
      <c r="L61" s="194">
        <v>0.23200000000000001</v>
      </c>
      <c r="M61" s="194">
        <v>0.46400000000000002</v>
      </c>
      <c r="N61" s="194">
        <v>0.30499999999999999</v>
      </c>
      <c r="O61" s="197">
        <v>4.9000000000000004</v>
      </c>
    </row>
    <row r="62" spans="1:15" ht="13.5" thickBot="1" x14ac:dyDescent="0.25">
      <c r="A62" s="187"/>
      <c r="B62" s="182"/>
      <c r="C62" s="157" t="s">
        <v>251</v>
      </c>
      <c r="D62" s="158">
        <v>0.61899999999999999</v>
      </c>
      <c r="E62" s="158">
        <v>0.315</v>
      </c>
      <c r="F62" s="158">
        <v>6.6000000000000003E-2</v>
      </c>
      <c r="G62" s="160">
        <v>7.8</v>
      </c>
      <c r="I62" s="187"/>
      <c r="J62" s="182"/>
      <c r="K62" s="193" t="s">
        <v>279</v>
      </c>
      <c r="L62" s="194">
        <v>0.73199999999999998</v>
      </c>
      <c r="M62" s="194">
        <v>0.191</v>
      </c>
      <c r="N62" s="194">
        <v>7.5999999999999998E-2</v>
      </c>
      <c r="O62" s="195">
        <v>8.4</v>
      </c>
    </row>
    <row r="63" spans="1:15" ht="13.5" thickBot="1" x14ac:dyDescent="0.25">
      <c r="A63" s="188"/>
      <c r="B63" s="185"/>
      <c r="C63" s="163" t="s">
        <v>115</v>
      </c>
      <c r="D63" s="164">
        <v>0.75900000000000001</v>
      </c>
      <c r="E63" s="164">
        <v>0.108</v>
      </c>
      <c r="F63" s="164">
        <v>0.13300000000000001</v>
      </c>
      <c r="G63" s="167">
        <v>8.3000000000000007</v>
      </c>
      <c r="I63" s="188"/>
      <c r="J63" s="183"/>
      <c r="K63" s="198" t="s">
        <v>129</v>
      </c>
      <c r="L63" s="199">
        <v>0.05</v>
      </c>
      <c r="M63" s="199">
        <v>0.28299999999999997</v>
      </c>
      <c r="N63" s="199">
        <v>0.66700000000000004</v>
      </c>
      <c r="O63" s="202">
        <v>2.6</v>
      </c>
    </row>
    <row r="64" spans="1:15" ht="14.25" thickTop="1" thickBot="1" x14ac:dyDescent="0.25">
      <c r="A64" s="186" t="s">
        <v>289</v>
      </c>
      <c r="B64" s="181">
        <v>42975</v>
      </c>
      <c r="C64" s="157" t="s">
        <v>14</v>
      </c>
      <c r="D64" s="158">
        <v>0.52600000000000002</v>
      </c>
      <c r="E64" s="158">
        <v>0.27700000000000002</v>
      </c>
      <c r="F64" s="158">
        <v>0.19700000000000001</v>
      </c>
      <c r="G64" s="159">
        <v>6.8</v>
      </c>
      <c r="I64" s="186" t="s">
        <v>289</v>
      </c>
      <c r="J64" s="184">
        <v>42975</v>
      </c>
      <c r="K64" s="193" t="s">
        <v>292</v>
      </c>
      <c r="L64" s="194">
        <v>0.40400000000000003</v>
      </c>
      <c r="M64" s="194">
        <v>0.56299999999999994</v>
      </c>
      <c r="N64" s="194">
        <v>3.3000000000000002E-2</v>
      </c>
      <c r="O64" s="197">
        <v>6.9</v>
      </c>
    </row>
    <row r="65" spans="1:15" ht="13.5" thickBot="1" x14ac:dyDescent="0.25">
      <c r="A65" s="187"/>
      <c r="B65" s="182"/>
      <c r="C65" s="157" t="s">
        <v>282</v>
      </c>
      <c r="D65" s="158">
        <v>0.747</v>
      </c>
      <c r="E65" s="158">
        <v>0.23699999999999999</v>
      </c>
      <c r="F65" s="158">
        <v>1.6E-2</v>
      </c>
      <c r="G65" s="160">
        <v>8.6999999999999993</v>
      </c>
      <c r="I65" s="187"/>
      <c r="J65" s="182"/>
      <c r="K65" s="193" t="s">
        <v>68</v>
      </c>
      <c r="L65" s="194">
        <v>0.47099999999999997</v>
      </c>
      <c r="M65" s="194">
        <v>0.45400000000000001</v>
      </c>
      <c r="N65" s="194">
        <v>7.5999999999999998E-2</v>
      </c>
      <c r="O65" s="195">
        <v>7.1</v>
      </c>
    </row>
    <row r="66" spans="1:15" ht="13.5" thickBot="1" x14ac:dyDescent="0.25">
      <c r="A66" s="187"/>
      <c r="B66" s="183"/>
      <c r="C66" s="157" t="s">
        <v>109</v>
      </c>
      <c r="D66" s="158">
        <v>0.16200000000000001</v>
      </c>
      <c r="E66" s="158">
        <v>0.2</v>
      </c>
      <c r="F66" s="158">
        <v>0.63800000000000001</v>
      </c>
      <c r="G66" s="159">
        <v>3.3</v>
      </c>
      <c r="I66" s="187"/>
      <c r="J66" s="183"/>
      <c r="K66" s="193" t="s">
        <v>131</v>
      </c>
      <c r="L66" s="194">
        <v>0.57499999999999996</v>
      </c>
      <c r="M66" s="194">
        <v>0.13</v>
      </c>
      <c r="N66" s="194">
        <v>0.29499999999999998</v>
      </c>
      <c r="O66" s="197">
        <v>6.7</v>
      </c>
    </row>
    <row r="67" spans="1:15" ht="14.25" thickTop="1" thickBot="1" x14ac:dyDescent="0.25">
      <c r="A67" s="187"/>
      <c r="B67" s="184">
        <v>42976</v>
      </c>
      <c r="C67" s="157" t="s">
        <v>15</v>
      </c>
      <c r="D67" s="158">
        <v>0.51300000000000001</v>
      </c>
      <c r="E67" s="158">
        <v>0.28599999999999998</v>
      </c>
      <c r="F67" s="158">
        <v>0.20100000000000001</v>
      </c>
      <c r="G67" s="159">
        <v>6.8</v>
      </c>
      <c r="I67" s="187"/>
      <c r="J67" s="184">
        <v>42976</v>
      </c>
      <c r="K67" s="193" t="s">
        <v>317</v>
      </c>
      <c r="L67" s="194">
        <v>0.61699999999999999</v>
      </c>
      <c r="M67" s="194">
        <v>0.28799999999999998</v>
      </c>
      <c r="N67" s="194">
        <v>9.5000000000000001E-2</v>
      </c>
      <c r="O67" s="195">
        <v>7.7</v>
      </c>
    </row>
    <row r="68" spans="1:15" ht="13.5" thickBot="1" x14ac:dyDescent="0.25">
      <c r="A68" s="187"/>
      <c r="B68" s="182"/>
      <c r="C68" s="157" t="s">
        <v>114</v>
      </c>
      <c r="D68" s="158">
        <v>0.52500000000000002</v>
      </c>
      <c r="E68" s="158">
        <v>0.38300000000000001</v>
      </c>
      <c r="F68" s="158">
        <v>9.0999999999999998E-2</v>
      </c>
      <c r="G68" s="159">
        <v>7.3</v>
      </c>
      <c r="I68" s="187"/>
      <c r="J68" s="182"/>
      <c r="K68" s="193" t="s">
        <v>24</v>
      </c>
      <c r="L68" s="194">
        <v>0.33</v>
      </c>
      <c r="M68" s="194">
        <v>0.52300000000000002</v>
      </c>
      <c r="N68" s="194">
        <v>0.14699999999999999</v>
      </c>
      <c r="O68" s="197">
        <v>6.1</v>
      </c>
    </row>
    <row r="69" spans="1:15" ht="13.5" thickBot="1" x14ac:dyDescent="0.25">
      <c r="A69" s="187"/>
      <c r="B69" s="185"/>
      <c r="C69" s="157" t="s">
        <v>94</v>
      </c>
      <c r="D69" s="158">
        <v>0.48599999999999999</v>
      </c>
      <c r="E69" s="158">
        <v>0.2</v>
      </c>
      <c r="F69" s="158">
        <v>0.314</v>
      </c>
      <c r="G69" s="159">
        <v>6.2</v>
      </c>
      <c r="I69" s="187"/>
      <c r="J69" s="185"/>
      <c r="K69" s="193" t="s">
        <v>27</v>
      </c>
      <c r="L69" s="194">
        <v>0.17799999999999999</v>
      </c>
      <c r="M69" s="194">
        <v>0.16200000000000001</v>
      </c>
      <c r="N69" s="194">
        <v>0.65900000000000003</v>
      </c>
      <c r="O69" s="197">
        <v>3.3</v>
      </c>
    </row>
    <row r="70" spans="1:15" ht="13.5" thickBot="1" x14ac:dyDescent="0.25">
      <c r="A70" s="187"/>
      <c r="B70" s="181">
        <v>42977</v>
      </c>
      <c r="C70" s="157" t="s">
        <v>29</v>
      </c>
      <c r="D70" s="158">
        <v>0.65800000000000003</v>
      </c>
      <c r="E70" s="158">
        <v>0.28799999999999998</v>
      </c>
      <c r="F70" s="158">
        <v>5.3999999999999999E-2</v>
      </c>
      <c r="G70" s="160">
        <v>8.1</v>
      </c>
      <c r="I70" s="187"/>
      <c r="J70" s="181">
        <v>42977</v>
      </c>
      <c r="K70" s="193" t="s">
        <v>30</v>
      </c>
      <c r="L70" s="194">
        <v>0.58399999999999996</v>
      </c>
      <c r="M70" s="194">
        <v>0.19</v>
      </c>
      <c r="N70" s="194">
        <v>0.22600000000000001</v>
      </c>
      <c r="O70" s="195">
        <v>7</v>
      </c>
    </row>
    <row r="71" spans="1:15" ht="13.5" thickBot="1" x14ac:dyDescent="0.25">
      <c r="A71" s="187"/>
      <c r="B71" s="182"/>
      <c r="C71" s="157" t="s">
        <v>31</v>
      </c>
      <c r="D71" s="158">
        <v>0.48299999999999998</v>
      </c>
      <c r="E71" s="158">
        <v>0.40699999999999997</v>
      </c>
      <c r="F71" s="158">
        <v>0.11</v>
      </c>
      <c r="G71" s="159">
        <v>7</v>
      </c>
      <c r="I71" s="187"/>
      <c r="J71" s="182"/>
      <c r="K71" s="193" t="s">
        <v>33</v>
      </c>
      <c r="L71" s="194">
        <v>0.43</v>
      </c>
      <c r="M71" s="194">
        <v>0.42299999999999999</v>
      </c>
      <c r="N71" s="194">
        <v>0.14699999999999999</v>
      </c>
      <c r="O71" s="197">
        <v>6.6</v>
      </c>
    </row>
    <row r="72" spans="1:15" ht="13.5" thickBot="1" x14ac:dyDescent="0.25">
      <c r="A72" s="187"/>
      <c r="B72" s="185"/>
      <c r="C72" s="157" t="s">
        <v>26</v>
      </c>
      <c r="D72" s="158">
        <v>0.56799999999999995</v>
      </c>
      <c r="E72" s="158">
        <v>0.27300000000000002</v>
      </c>
      <c r="F72" s="158">
        <v>0.159</v>
      </c>
      <c r="G72" s="159">
        <v>7.2</v>
      </c>
      <c r="I72" s="187"/>
      <c r="J72" s="185"/>
      <c r="K72" s="193" t="s">
        <v>34</v>
      </c>
      <c r="L72" s="194">
        <v>0.27800000000000002</v>
      </c>
      <c r="M72" s="194">
        <v>0.16</v>
      </c>
      <c r="N72" s="194">
        <v>0.56299999999999994</v>
      </c>
      <c r="O72" s="197">
        <v>4.0999999999999996</v>
      </c>
    </row>
    <row r="73" spans="1:15" ht="13.5" thickBot="1" x14ac:dyDescent="0.25">
      <c r="A73" s="187"/>
      <c r="B73" s="181">
        <v>42978</v>
      </c>
      <c r="C73" s="157" t="s">
        <v>80</v>
      </c>
      <c r="D73" s="158">
        <v>0.45100000000000001</v>
      </c>
      <c r="E73" s="158">
        <v>0.41099999999999998</v>
      </c>
      <c r="F73" s="158">
        <v>0.13800000000000001</v>
      </c>
      <c r="G73" s="159">
        <v>6.7</v>
      </c>
      <c r="I73" s="187"/>
      <c r="J73" s="181">
        <v>42978</v>
      </c>
      <c r="K73" s="193" t="s">
        <v>138</v>
      </c>
      <c r="L73" s="194">
        <v>0.58399999999999996</v>
      </c>
      <c r="M73" s="194">
        <v>0.19</v>
      </c>
      <c r="N73" s="194">
        <v>0.22600000000000001</v>
      </c>
      <c r="O73" s="195">
        <v>7</v>
      </c>
    </row>
    <row r="74" spans="1:15" ht="13.5" thickBot="1" x14ac:dyDescent="0.25">
      <c r="A74" s="187"/>
      <c r="B74" s="182"/>
      <c r="C74" s="157" t="s">
        <v>286</v>
      </c>
      <c r="D74" s="158">
        <v>0.66100000000000003</v>
      </c>
      <c r="E74" s="158">
        <v>0.307</v>
      </c>
      <c r="F74" s="158">
        <v>3.1E-2</v>
      </c>
      <c r="G74" s="160">
        <v>8.1999999999999993</v>
      </c>
      <c r="I74" s="187"/>
      <c r="J74" s="182"/>
      <c r="K74" s="193" t="s">
        <v>261</v>
      </c>
      <c r="L74" s="194">
        <v>0.43</v>
      </c>
      <c r="M74" s="194">
        <v>0.42299999999999999</v>
      </c>
      <c r="N74" s="194">
        <v>0.14699999999999999</v>
      </c>
      <c r="O74" s="197">
        <v>6.6</v>
      </c>
    </row>
    <row r="75" spans="1:15" ht="13.5" thickBot="1" x14ac:dyDescent="0.25">
      <c r="A75" s="187"/>
      <c r="B75" s="185"/>
      <c r="C75" s="157" t="s">
        <v>115</v>
      </c>
      <c r="D75" s="158">
        <v>0.72799999999999998</v>
      </c>
      <c r="E75" s="158">
        <v>9.8000000000000004E-2</v>
      </c>
      <c r="F75" s="158">
        <v>0.17399999999999999</v>
      </c>
      <c r="G75" s="160">
        <v>7.9</v>
      </c>
      <c r="I75" s="187"/>
      <c r="J75" s="185"/>
      <c r="K75" s="193" t="s">
        <v>57</v>
      </c>
      <c r="L75" s="194">
        <v>0.27800000000000002</v>
      </c>
      <c r="M75" s="194">
        <v>0.16</v>
      </c>
      <c r="N75" s="194">
        <v>0.56299999999999994</v>
      </c>
      <c r="O75" s="197">
        <v>4.0999999999999996</v>
      </c>
    </row>
    <row r="76" spans="1:15" ht="13.5" thickBot="1" x14ac:dyDescent="0.25">
      <c r="A76" s="187"/>
      <c r="B76" s="181">
        <v>42979</v>
      </c>
      <c r="C76" s="157" t="s">
        <v>111</v>
      </c>
      <c r="D76" s="158">
        <v>0.23899999999999999</v>
      </c>
      <c r="E76" s="158">
        <v>0.255</v>
      </c>
      <c r="F76" s="158">
        <v>0.50700000000000001</v>
      </c>
      <c r="G76" s="159">
        <v>4.2</v>
      </c>
      <c r="I76" s="187"/>
      <c r="J76" s="181">
        <v>42979</v>
      </c>
      <c r="K76" s="193" t="s">
        <v>294</v>
      </c>
      <c r="L76" s="194">
        <v>0.77800000000000002</v>
      </c>
      <c r="M76" s="194">
        <v>0.124</v>
      </c>
      <c r="N76" s="194">
        <v>9.8000000000000004E-2</v>
      </c>
      <c r="O76" s="195">
        <v>8.5</v>
      </c>
    </row>
    <row r="77" spans="1:15" ht="13.5" thickBot="1" x14ac:dyDescent="0.25">
      <c r="A77" s="187"/>
      <c r="B77" s="182"/>
      <c r="C77" s="157" t="s">
        <v>285</v>
      </c>
      <c r="D77" s="158">
        <v>0.45300000000000001</v>
      </c>
      <c r="E77" s="158">
        <v>0.255</v>
      </c>
      <c r="F77" s="158">
        <v>0.29199999999999998</v>
      </c>
      <c r="G77" s="159">
        <v>6.1</v>
      </c>
      <c r="I77" s="187"/>
      <c r="J77" s="182"/>
      <c r="K77" s="193" t="s">
        <v>93</v>
      </c>
      <c r="L77" s="194">
        <v>0.22600000000000001</v>
      </c>
      <c r="M77" s="194">
        <v>0.58299999999999996</v>
      </c>
      <c r="N77" s="194">
        <v>0.191</v>
      </c>
      <c r="O77" s="197">
        <v>5.4</v>
      </c>
    </row>
    <row r="78" spans="1:15" ht="13.5" thickBot="1" x14ac:dyDescent="0.25">
      <c r="A78" s="188"/>
      <c r="B78" s="183"/>
      <c r="C78" s="163" t="s">
        <v>121</v>
      </c>
      <c r="D78" s="164">
        <v>0.33700000000000002</v>
      </c>
      <c r="E78" s="164">
        <v>0.21299999999999999</v>
      </c>
      <c r="F78" s="164">
        <v>0.44900000000000001</v>
      </c>
      <c r="G78" s="165">
        <v>4.9000000000000004</v>
      </c>
      <c r="I78" s="188"/>
      <c r="J78" s="183"/>
      <c r="K78" s="198" t="s">
        <v>70</v>
      </c>
      <c r="L78" s="199">
        <v>0</v>
      </c>
      <c r="M78" s="199">
        <v>0.01</v>
      </c>
      <c r="N78" s="199">
        <v>0.99</v>
      </c>
      <c r="O78" s="202">
        <v>1</v>
      </c>
    </row>
    <row r="79" spans="1:15" ht="13.5" thickTop="1" x14ac:dyDescent="0.2"/>
  </sheetData>
  <mergeCells count="69">
    <mergeCell ref="I64:I78"/>
    <mergeCell ref="J64:J66"/>
    <mergeCell ref="J67:J69"/>
    <mergeCell ref="J70:J72"/>
    <mergeCell ref="J73:J75"/>
    <mergeCell ref="J76:J78"/>
    <mergeCell ref="I49:I63"/>
    <mergeCell ref="J49:J51"/>
    <mergeCell ref="J52:J54"/>
    <mergeCell ref="J55:J57"/>
    <mergeCell ref="J58:J60"/>
    <mergeCell ref="J61:J63"/>
    <mergeCell ref="I34:I48"/>
    <mergeCell ref="J34:J36"/>
    <mergeCell ref="J37:J39"/>
    <mergeCell ref="J40:J42"/>
    <mergeCell ref="J43:J45"/>
    <mergeCell ref="J46:J48"/>
    <mergeCell ref="I19:I33"/>
    <mergeCell ref="J19:J21"/>
    <mergeCell ref="J22:J24"/>
    <mergeCell ref="J25:J27"/>
    <mergeCell ref="J28:J30"/>
    <mergeCell ref="J31:J33"/>
    <mergeCell ref="I4:I18"/>
    <mergeCell ref="J4:J6"/>
    <mergeCell ref="J7:J9"/>
    <mergeCell ref="J10:J12"/>
    <mergeCell ref="J13:J15"/>
    <mergeCell ref="J16:J18"/>
    <mergeCell ref="I1:O1"/>
    <mergeCell ref="I2:J3"/>
    <mergeCell ref="K2:K3"/>
    <mergeCell ref="L2:N2"/>
    <mergeCell ref="O2:O3"/>
    <mergeCell ref="A64:A78"/>
    <mergeCell ref="B64:B66"/>
    <mergeCell ref="B67:B69"/>
    <mergeCell ref="B70:B72"/>
    <mergeCell ref="B73:B75"/>
    <mergeCell ref="B76:B78"/>
    <mergeCell ref="A49:A63"/>
    <mergeCell ref="B49:B51"/>
    <mergeCell ref="B52:B54"/>
    <mergeCell ref="B55:B57"/>
    <mergeCell ref="B58:B60"/>
    <mergeCell ref="B61:B63"/>
    <mergeCell ref="A34:A48"/>
    <mergeCell ref="B34:B36"/>
    <mergeCell ref="B37:B39"/>
    <mergeCell ref="B40:B42"/>
    <mergeCell ref="B43:B45"/>
    <mergeCell ref="B46:B48"/>
    <mergeCell ref="A19:A33"/>
    <mergeCell ref="B19:B21"/>
    <mergeCell ref="B22:B24"/>
    <mergeCell ref="B25:B27"/>
    <mergeCell ref="B28:B30"/>
    <mergeCell ref="B31:B32"/>
    <mergeCell ref="A4:A18"/>
    <mergeCell ref="B4:B6"/>
    <mergeCell ref="B7:B9"/>
    <mergeCell ref="B10:B12"/>
    <mergeCell ref="B13:B15"/>
    <mergeCell ref="B16:B18"/>
    <mergeCell ref="A1:G1"/>
    <mergeCell ref="A2:B3"/>
    <mergeCell ref="C2:C3"/>
    <mergeCell ref="D2:G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workbookViewId="0">
      <selection activeCell="S16" sqref="S16"/>
    </sheetView>
  </sheetViews>
  <sheetFormatPr defaultRowHeight="12.75" x14ac:dyDescent="0.2"/>
  <cols>
    <col min="1" max="1" width="10.5703125" style="71" bestFit="1" customWidth="1"/>
    <col min="2" max="2" width="10.140625" bestFit="1" customWidth="1"/>
    <col min="3" max="3" width="23.28515625" customWidth="1"/>
    <col min="4" max="7" width="9.140625" style="74"/>
    <col min="9" max="9" width="9.140625" style="132"/>
    <col min="10" max="10" width="9.85546875" style="132" bestFit="1" customWidth="1"/>
    <col min="11" max="11" width="37.28515625" style="132" customWidth="1"/>
    <col min="12" max="15" width="9.140625" style="132"/>
  </cols>
  <sheetData>
    <row r="1" spans="1:15" s="70" customFormat="1" ht="18" x14ac:dyDescent="0.25">
      <c r="A1" s="73" t="s">
        <v>280</v>
      </c>
      <c r="B1" s="73"/>
      <c r="C1" s="73"/>
      <c r="D1" s="73"/>
      <c r="E1" s="73"/>
      <c r="F1" s="73"/>
      <c r="G1" s="73"/>
      <c r="I1" s="116" t="s">
        <v>281</v>
      </c>
      <c r="J1" s="116"/>
      <c r="K1" s="116"/>
      <c r="L1" s="116"/>
      <c r="M1" s="116"/>
      <c r="N1" s="116"/>
      <c r="O1" s="116"/>
    </row>
    <row r="2" spans="1:15" s="70" customFormat="1" ht="14.25" customHeight="1" x14ac:dyDescent="0.2">
      <c r="A2" s="72" t="s">
        <v>244</v>
      </c>
      <c r="B2" s="70" t="s">
        <v>245</v>
      </c>
      <c r="C2" s="70" t="s">
        <v>246</v>
      </c>
      <c r="D2" s="75" t="s">
        <v>247</v>
      </c>
      <c r="E2" s="75"/>
      <c r="F2" s="75"/>
      <c r="G2" s="75"/>
      <c r="I2" s="117" t="s">
        <v>244</v>
      </c>
      <c r="J2" s="118" t="s">
        <v>245</v>
      </c>
      <c r="K2" s="118" t="s">
        <v>246</v>
      </c>
      <c r="L2" s="119" t="s">
        <v>247</v>
      </c>
      <c r="M2" s="119"/>
      <c r="N2" s="119"/>
      <c r="O2" s="118" t="s">
        <v>11</v>
      </c>
    </row>
    <row r="3" spans="1:15" s="70" customFormat="1" ht="25.5" x14ac:dyDescent="0.2">
      <c r="A3" s="72"/>
      <c r="D3" s="76" t="s">
        <v>5</v>
      </c>
      <c r="E3" s="76" t="s">
        <v>248</v>
      </c>
      <c r="F3" s="76" t="s">
        <v>7</v>
      </c>
      <c r="G3" s="76" t="s">
        <v>11</v>
      </c>
      <c r="I3" s="117"/>
      <c r="J3" s="118"/>
      <c r="K3" s="118"/>
      <c r="L3" s="120" t="s">
        <v>5</v>
      </c>
      <c r="M3" s="120" t="s">
        <v>248</v>
      </c>
      <c r="N3" s="120" t="s">
        <v>7</v>
      </c>
      <c r="O3" s="118"/>
    </row>
    <row r="4" spans="1:15" x14ac:dyDescent="0.2">
      <c r="A4" s="72"/>
      <c r="B4" s="68">
        <v>42982</v>
      </c>
      <c r="C4" t="s">
        <v>43</v>
      </c>
      <c r="D4" s="77">
        <v>0.49</v>
      </c>
      <c r="E4" s="77">
        <v>0.39600000000000002</v>
      </c>
      <c r="F4" s="77">
        <v>0.114</v>
      </c>
      <c r="G4" s="78">
        <v>7</v>
      </c>
      <c r="I4" s="117"/>
      <c r="J4" s="121">
        <v>42982</v>
      </c>
      <c r="K4" s="122" t="s">
        <v>48</v>
      </c>
      <c r="L4" s="123">
        <v>0.40200000000000002</v>
      </c>
      <c r="M4" s="123">
        <v>0.251</v>
      </c>
      <c r="N4" s="123">
        <v>0.34699999999999998</v>
      </c>
      <c r="O4" s="124">
        <v>5.6</v>
      </c>
    </row>
    <row r="5" spans="1:15" x14ac:dyDescent="0.2">
      <c r="A5" s="72"/>
      <c r="C5" t="s">
        <v>249</v>
      </c>
      <c r="D5" s="77">
        <v>0.67500000000000004</v>
      </c>
      <c r="E5" s="77">
        <v>0.25600000000000001</v>
      </c>
      <c r="F5" s="77">
        <v>6.9000000000000006E-2</v>
      </c>
      <c r="G5" s="78">
        <v>8.1</v>
      </c>
      <c r="I5" s="117"/>
      <c r="J5" s="121"/>
      <c r="K5" s="122" t="s">
        <v>31</v>
      </c>
      <c r="L5" s="123">
        <v>0.56100000000000005</v>
      </c>
      <c r="M5" s="123">
        <v>0.318</v>
      </c>
      <c r="N5" s="123">
        <v>0.121</v>
      </c>
      <c r="O5" s="125">
        <v>7.3</v>
      </c>
    </row>
    <row r="6" spans="1:15" x14ac:dyDescent="0.2">
      <c r="A6" s="72"/>
      <c r="C6" t="s">
        <v>140</v>
      </c>
      <c r="D6" s="77">
        <v>0.13600000000000001</v>
      </c>
      <c r="E6" s="77">
        <v>0.17799999999999999</v>
      </c>
      <c r="F6" s="77">
        <v>0.68600000000000005</v>
      </c>
      <c r="G6" s="78">
        <v>2.9</v>
      </c>
      <c r="I6" s="117"/>
      <c r="J6" s="121"/>
      <c r="K6" s="122" t="s">
        <v>267</v>
      </c>
      <c r="L6" s="123">
        <v>0.39800000000000002</v>
      </c>
      <c r="M6" s="123">
        <v>0.16300000000000001</v>
      </c>
      <c r="N6" s="123">
        <v>0.439</v>
      </c>
      <c r="O6" s="124">
        <v>5.2</v>
      </c>
    </row>
    <row r="7" spans="1:15" x14ac:dyDescent="0.2">
      <c r="A7" s="72"/>
      <c r="B7" s="68">
        <v>42983</v>
      </c>
      <c r="C7" t="s">
        <v>54</v>
      </c>
      <c r="D7" s="77">
        <v>0.57199999999999995</v>
      </c>
      <c r="E7" s="77">
        <v>0.30499999999999999</v>
      </c>
      <c r="F7" s="77">
        <v>0.123</v>
      </c>
      <c r="G7" s="78">
        <v>7.4</v>
      </c>
      <c r="I7" s="117"/>
      <c r="J7" s="121">
        <v>42983</v>
      </c>
      <c r="K7" s="122" t="s">
        <v>55</v>
      </c>
      <c r="L7" s="123">
        <v>0.30499999999999999</v>
      </c>
      <c r="M7" s="123">
        <v>0.40300000000000002</v>
      </c>
      <c r="N7" s="123">
        <v>0.29199999999999998</v>
      </c>
      <c r="O7" s="124">
        <v>5.4</v>
      </c>
    </row>
    <row r="8" spans="1:15" x14ac:dyDescent="0.2">
      <c r="A8" s="72"/>
      <c r="C8" t="s">
        <v>24</v>
      </c>
      <c r="D8" s="77">
        <v>0.38200000000000001</v>
      </c>
      <c r="E8" s="77">
        <v>0.50600000000000001</v>
      </c>
      <c r="F8" s="77">
        <v>0.112</v>
      </c>
      <c r="G8" s="78">
        <v>6.5</v>
      </c>
      <c r="I8" s="117"/>
      <c r="J8" s="121"/>
      <c r="K8" s="122" t="s">
        <v>268</v>
      </c>
      <c r="L8" s="123">
        <v>0.72499999999999998</v>
      </c>
      <c r="M8" s="123">
        <v>0.21</v>
      </c>
      <c r="N8" s="123">
        <v>6.6000000000000003E-2</v>
      </c>
      <c r="O8" s="125">
        <v>8.4</v>
      </c>
    </row>
    <row r="9" spans="1:15" x14ac:dyDescent="0.2">
      <c r="A9" s="72"/>
      <c r="C9" t="s">
        <v>105</v>
      </c>
      <c r="D9" s="77">
        <v>0.51200000000000001</v>
      </c>
      <c r="E9" s="77">
        <v>0.122</v>
      </c>
      <c r="F9" s="77">
        <v>0.36599999999999999</v>
      </c>
      <c r="G9" s="78">
        <v>6.1</v>
      </c>
      <c r="I9" s="117"/>
      <c r="J9" s="121"/>
      <c r="K9" s="122" t="s">
        <v>269</v>
      </c>
      <c r="L9" s="123">
        <v>0.57299999999999995</v>
      </c>
      <c r="M9" s="123">
        <v>0.217</v>
      </c>
      <c r="N9" s="123">
        <v>0.21</v>
      </c>
      <c r="O9" s="125">
        <v>7</v>
      </c>
    </row>
    <row r="10" spans="1:15" x14ac:dyDescent="0.2">
      <c r="A10" s="72"/>
      <c r="B10" s="68">
        <v>42984</v>
      </c>
      <c r="C10" t="s">
        <v>61</v>
      </c>
      <c r="D10" s="77">
        <v>0.749</v>
      </c>
      <c r="E10" s="77">
        <v>0.21199999999999999</v>
      </c>
      <c r="F10" s="77">
        <v>3.9E-2</v>
      </c>
      <c r="G10" s="78">
        <v>8.6</v>
      </c>
      <c r="I10" s="117"/>
      <c r="J10" s="121">
        <v>42984</v>
      </c>
      <c r="K10" s="122" t="s">
        <v>15</v>
      </c>
      <c r="L10" s="123">
        <v>0.34200000000000003</v>
      </c>
      <c r="M10" s="123">
        <v>0.253</v>
      </c>
      <c r="N10" s="123">
        <v>0.40500000000000003</v>
      </c>
      <c r="O10" s="124">
        <v>5.0999999999999996</v>
      </c>
    </row>
    <row r="11" spans="1:15" x14ac:dyDescent="0.2">
      <c r="A11" s="72"/>
      <c r="C11" t="s">
        <v>49</v>
      </c>
      <c r="D11" s="77">
        <v>0.443</v>
      </c>
      <c r="E11" s="77">
        <v>0.33800000000000002</v>
      </c>
      <c r="F11" s="77">
        <v>0.219</v>
      </c>
      <c r="G11" s="78">
        <v>6.3</v>
      </c>
      <c r="I11" s="117"/>
      <c r="J11" s="121"/>
      <c r="K11" s="122" t="s">
        <v>62</v>
      </c>
      <c r="L11" s="123">
        <v>0.68700000000000006</v>
      </c>
      <c r="M11" s="123">
        <v>0.16200000000000001</v>
      </c>
      <c r="N11" s="123">
        <v>0.151</v>
      </c>
      <c r="O11" s="125">
        <v>7.8</v>
      </c>
    </row>
    <row r="12" spans="1:15" x14ac:dyDescent="0.2">
      <c r="A12" s="72"/>
      <c r="C12" t="s">
        <v>250</v>
      </c>
      <c r="D12" s="77">
        <v>0.82899999999999996</v>
      </c>
      <c r="E12" s="77">
        <v>0.104</v>
      </c>
      <c r="F12" s="77">
        <v>6.7000000000000004E-2</v>
      </c>
      <c r="G12" s="78">
        <v>8.9</v>
      </c>
      <c r="I12" s="117"/>
      <c r="J12" s="121"/>
      <c r="K12" s="122" t="s">
        <v>64</v>
      </c>
      <c r="L12" s="123">
        <v>0.25600000000000001</v>
      </c>
      <c r="M12" s="123">
        <v>9.2999999999999999E-2</v>
      </c>
      <c r="N12" s="123">
        <v>0.65100000000000002</v>
      </c>
      <c r="O12" s="124">
        <v>3.7</v>
      </c>
    </row>
    <row r="13" spans="1:15" x14ac:dyDescent="0.2">
      <c r="A13" s="72"/>
      <c r="B13" s="69" t="s">
        <v>119</v>
      </c>
      <c r="D13" s="78"/>
      <c r="E13" s="78"/>
      <c r="F13" s="78"/>
      <c r="G13" s="78"/>
      <c r="I13" s="117"/>
      <c r="J13" s="126" t="s">
        <v>119</v>
      </c>
      <c r="K13" s="122"/>
      <c r="L13" s="127"/>
      <c r="M13" s="127"/>
      <c r="N13" s="127"/>
      <c r="O13" s="127"/>
    </row>
    <row r="14" spans="1:15" x14ac:dyDescent="0.2">
      <c r="A14" s="72"/>
      <c r="B14" s="69"/>
      <c r="D14" s="78"/>
      <c r="E14" s="78"/>
      <c r="F14" s="78"/>
      <c r="G14" s="78"/>
      <c r="I14" s="117"/>
      <c r="J14" s="126"/>
      <c r="K14" s="122"/>
      <c r="L14" s="127"/>
      <c r="M14" s="127"/>
      <c r="N14" s="127"/>
      <c r="O14" s="127"/>
    </row>
    <row r="15" spans="1:15" x14ac:dyDescent="0.2">
      <c r="A15" s="72"/>
      <c r="B15" s="69"/>
      <c r="D15" s="78"/>
      <c r="E15" s="78"/>
      <c r="F15" s="78"/>
      <c r="G15" s="78"/>
      <c r="I15" s="117"/>
      <c r="J15" s="126"/>
      <c r="K15" s="122"/>
      <c r="L15" s="127"/>
      <c r="M15" s="127"/>
      <c r="N15" s="127"/>
      <c r="O15" s="127"/>
    </row>
    <row r="16" spans="1:15" x14ac:dyDescent="0.2">
      <c r="A16" s="72"/>
      <c r="B16" s="68">
        <v>42986</v>
      </c>
      <c r="C16" t="s">
        <v>72</v>
      </c>
      <c r="D16" s="77">
        <v>0.53400000000000003</v>
      </c>
      <c r="E16" s="77">
        <v>0.219</v>
      </c>
      <c r="F16" s="77">
        <v>0.247</v>
      </c>
      <c r="G16" s="78">
        <v>6.7</v>
      </c>
      <c r="I16" s="117"/>
      <c r="J16" s="121">
        <v>42986</v>
      </c>
      <c r="K16" s="122" t="s">
        <v>110</v>
      </c>
      <c r="L16" s="123">
        <v>0.61499999999999999</v>
      </c>
      <c r="M16" s="123">
        <v>0.23599999999999999</v>
      </c>
      <c r="N16" s="123">
        <v>0.14899999999999999</v>
      </c>
      <c r="O16" s="125">
        <v>7.5</v>
      </c>
    </row>
    <row r="17" spans="1:15" x14ac:dyDescent="0.2">
      <c r="A17" s="72"/>
      <c r="C17" t="s">
        <v>68</v>
      </c>
      <c r="D17" s="77">
        <v>0.44</v>
      </c>
      <c r="E17" s="77">
        <v>0.30299999999999999</v>
      </c>
      <c r="F17" s="77">
        <v>0.25700000000000001</v>
      </c>
      <c r="G17" s="78">
        <v>6.2</v>
      </c>
      <c r="I17" s="117"/>
      <c r="J17" s="121"/>
      <c r="K17" s="122" t="s">
        <v>270</v>
      </c>
      <c r="L17" s="123">
        <v>0.79500000000000004</v>
      </c>
      <c r="M17" s="123">
        <v>0.17899999999999999</v>
      </c>
      <c r="N17" s="123">
        <v>2.7E-2</v>
      </c>
      <c r="O17" s="125">
        <v>8.9</v>
      </c>
    </row>
    <row r="18" spans="1:15" x14ac:dyDescent="0.2">
      <c r="A18" s="72"/>
      <c r="C18" t="s">
        <v>63</v>
      </c>
      <c r="D18" s="77">
        <v>0.42899999999999999</v>
      </c>
      <c r="E18" s="77">
        <v>0.57099999999999995</v>
      </c>
      <c r="F18" s="77">
        <v>0</v>
      </c>
      <c r="G18" s="78">
        <v>7.1</v>
      </c>
      <c r="I18" s="117"/>
      <c r="J18" s="121"/>
      <c r="K18" s="122" t="s">
        <v>126</v>
      </c>
      <c r="L18" s="123">
        <v>0.35699999999999998</v>
      </c>
      <c r="M18" s="123">
        <v>0.25</v>
      </c>
      <c r="N18" s="123">
        <v>0.39300000000000002</v>
      </c>
      <c r="O18" s="124">
        <v>5.2</v>
      </c>
    </row>
    <row r="19" spans="1:15" x14ac:dyDescent="0.2">
      <c r="A19" s="72" t="s">
        <v>252</v>
      </c>
      <c r="B19" s="70" t="s">
        <v>245</v>
      </c>
      <c r="C19" s="70" t="s">
        <v>246</v>
      </c>
      <c r="D19" s="76" t="s">
        <v>247</v>
      </c>
      <c r="E19" s="76"/>
      <c r="F19" s="76"/>
      <c r="G19" s="76"/>
      <c r="H19" s="70"/>
      <c r="I19" s="117" t="s">
        <v>252</v>
      </c>
      <c r="J19" s="128" t="s">
        <v>245</v>
      </c>
      <c r="K19" s="128" t="s">
        <v>246</v>
      </c>
      <c r="L19" s="129" t="s">
        <v>247</v>
      </c>
      <c r="M19" s="129"/>
      <c r="N19" s="129"/>
      <c r="O19" s="128" t="s">
        <v>11</v>
      </c>
    </row>
    <row r="20" spans="1:15" s="70" customFormat="1" ht="24" x14ac:dyDescent="0.2">
      <c r="A20" s="72"/>
      <c r="D20" s="76" t="s">
        <v>5</v>
      </c>
      <c r="E20" s="76" t="s">
        <v>248</v>
      </c>
      <c r="F20" s="76" t="s">
        <v>7</v>
      </c>
      <c r="G20" s="76" t="s">
        <v>11</v>
      </c>
      <c r="I20" s="117"/>
      <c r="J20" s="128"/>
      <c r="K20" s="128"/>
      <c r="L20" s="130" t="s">
        <v>5</v>
      </c>
      <c r="M20" s="130" t="s">
        <v>248</v>
      </c>
      <c r="N20" s="130" t="s">
        <v>7</v>
      </c>
      <c r="O20" s="128"/>
    </row>
    <row r="21" spans="1:15" s="70" customFormat="1" x14ac:dyDescent="0.2">
      <c r="A21" s="72"/>
      <c r="B21" s="68">
        <v>42989</v>
      </c>
      <c r="C21" t="s">
        <v>78</v>
      </c>
      <c r="D21" s="77">
        <v>0.46200000000000002</v>
      </c>
      <c r="E21" s="77">
        <v>0.25900000000000001</v>
      </c>
      <c r="F21" s="77">
        <v>0.27900000000000003</v>
      </c>
      <c r="G21" s="78">
        <v>6.2</v>
      </c>
      <c r="H21"/>
      <c r="I21" s="117"/>
      <c r="J21" s="121">
        <v>42989</v>
      </c>
      <c r="K21" s="122" t="s">
        <v>47</v>
      </c>
      <c r="L21" s="123">
        <v>0.58699999999999997</v>
      </c>
      <c r="M21" s="123">
        <v>0.34100000000000003</v>
      </c>
      <c r="N21" s="123">
        <v>7.1999999999999995E-2</v>
      </c>
      <c r="O21" s="125">
        <v>7.6</v>
      </c>
    </row>
    <row r="22" spans="1:15" x14ac:dyDescent="0.2">
      <c r="A22" s="72"/>
      <c r="C22" t="s">
        <v>253</v>
      </c>
      <c r="D22" s="77">
        <v>0.53400000000000003</v>
      </c>
      <c r="E22" s="77">
        <v>0.29099999999999998</v>
      </c>
      <c r="F22" s="77">
        <v>0.17399999999999999</v>
      </c>
      <c r="G22" s="78">
        <v>7</v>
      </c>
      <c r="I22" s="117"/>
      <c r="J22" s="121"/>
      <c r="K22" s="122" t="s">
        <v>135</v>
      </c>
      <c r="L22" s="123">
        <v>0.36899999999999999</v>
      </c>
      <c r="M22" s="123">
        <v>0.23799999999999999</v>
      </c>
      <c r="N22" s="123">
        <v>0.39300000000000002</v>
      </c>
      <c r="O22" s="124">
        <v>5.3</v>
      </c>
    </row>
    <row r="23" spans="1:15" x14ac:dyDescent="0.2">
      <c r="A23" s="72"/>
      <c r="C23" t="s">
        <v>81</v>
      </c>
      <c r="D23" s="77">
        <v>0.38600000000000001</v>
      </c>
      <c r="E23" s="77">
        <v>0.36399999999999999</v>
      </c>
      <c r="F23" s="77">
        <v>0.25</v>
      </c>
      <c r="G23" s="78">
        <v>5.9</v>
      </c>
      <c r="I23" s="117"/>
      <c r="J23" s="121"/>
      <c r="K23" s="122" t="s">
        <v>82</v>
      </c>
      <c r="L23" s="123">
        <v>0.38200000000000001</v>
      </c>
      <c r="M23" s="123">
        <v>0.371</v>
      </c>
      <c r="N23" s="123">
        <v>0.247</v>
      </c>
      <c r="O23" s="124">
        <v>5.9</v>
      </c>
    </row>
    <row r="24" spans="1:15" x14ac:dyDescent="0.2">
      <c r="A24" s="72"/>
      <c r="B24" s="68">
        <v>42990</v>
      </c>
      <c r="C24" t="s">
        <v>85</v>
      </c>
      <c r="D24" s="77">
        <v>0.57899999999999996</v>
      </c>
      <c r="E24" s="77">
        <v>0.317</v>
      </c>
      <c r="F24" s="77">
        <v>0.104</v>
      </c>
      <c r="G24" s="78">
        <v>7.5</v>
      </c>
      <c r="I24" s="117"/>
      <c r="J24" s="121">
        <v>42990</v>
      </c>
      <c r="K24" s="122" t="s">
        <v>234</v>
      </c>
      <c r="L24" s="123">
        <v>0.52700000000000002</v>
      </c>
      <c r="M24" s="123">
        <v>0.218</v>
      </c>
      <c r="N24" s="123">
        <v>0.255</v>
      </c>
      <c r="O24" s="124">
        <v>6.6</v>
      </c>
    </row>
    <row r="25" spans="1:15" x14ac:dyDescent="0.2">
      <c r="A25" s="72"/>
      <c r="C25" t="s">
        <v>67</v>
      </c>
      <c r="D25" s="77">
        <v>0.45100000000000001</v>
      </c>
      <c r="E25" s="77">
        <v>0.47699999999999998</v>
      </c>
      <c r="F25" s="77">
        <v>7.2999999999999995E-2</v>
      </c>
      <c r="G25" s="78">
        <v>7</v>
      </c>
      <c r="I25" s="117"/>
      <c r="J25" s="121"/>
      <c r="K25" s="122" t="s">
        <v>62</v>
      </c>
      <c r="L25" s="123">
        <v>0.441</v>
      </c>
      <c r="M25" s="123">
        <v>0.373</v>
      </c>
      <c r="N25" s="123">
        <v>0.186</v>
      </c>
      <c r="O25" s="124">
        <v>6.5</v>
      </c>
    </row>
    <row r="26" spans="1:15" x14ac:dyDescent="0.2">
      <c r="A26" s="72"/>
      <c r="C26" t="s">
        <v>115</v>
      </c>
      <c r="D26" s="77">
        <v>0.63200000000000001</v>
      </c>
      <c r="E26" s="77">
        <v>0.224</v>
      </c>
      <c r="F26" s="77">
        <v>0.14499999999999999</v>
      </c>
      <c r="G26" s="78">
        <v>7.6</v>
      </c>
      <c r="I26" s="117"/>
      <c r="J26" s="121"/>
      <c r="K26" s="122" t="s">
        <v>91</v>
      </c>
      <c r="L26" s="123">
        <v>0.21199999999999999</v>
      </c>
      <c r="M26" s="123">
        <v>0.32700000000000001</v>
      </c>
      <c r="N26" s="123">
        <v>0.46200000000000002</v>
      </c>
      <c r="O26" s="124">
        <v>4.2</v>
      </c>
    </row>
    <row r="27" spans="1:15" x14ac:dyDescent="0.2">
      <c r="A27" s="72"/>
      <c r="B27" s="68">
        <v>42991</v>
      </c>
      <c r="C27" t="s">
        <v>61</v>
      </c>
      <c r="D27" s="77">
        <v>0.59499999999999997</v>
      </c>
      <c r="E27" s="77">
        <v>0.255</v>
      </c>
      <c r="F27" s="77">
        <v>0.15</v>
      </c>
      <c r="G27" s="78">
        <v>7.4</v>
      </c>
      <c r="I27" s="117"/>
      <c r="J27" s="121">
        <v>42991</v>
      </c>
      <c r="K27" s="122" t="s">
        <v>32</v>
      </c>
      <c r="L27" s="123">
        <v>0.64800000000000002</v>
      </c>
      <c r="M27" s="123">
        <v>0.30199999999999999</v>
      </c>
      <c r="N27" s="123">
        <v>4.9000000000000002E-2</v>
      </c>
      <c r="O27" s="125">
        <v>8</v>
      </c>
    </row>
    <row r="28" spans="1:15" x14ac:dyDescent="0.2">
      <c r="A28" s="72"/>
      <c r="C28" t="s">
        <v>24</v>
      </c>
      <c r="D28" s="77">
        <v>0.436</v>
      </c>
      <c r="E28" s="77">
        <v>0.33300000000000002</v>
      </c>
      <c r="F28" s="77">
        <v>0.23100000000000001</v>
      </c>
      <c r="G28" s="78">
        <v>6.3</v>
      </c>
      <c r="I28" s="117"/>
      <c r="J28" s="121"/>
      <c r="K28" s="122" t="s">
        <v>33</v>
      </c>
      <c r="L28" s="123">
        <v>0.57999999999999996</v>
      </c>
      <c r="M28" s="123">
        <v>0.30299999999999999</v>
      </c>
      <c r="N28" s="123">
        <v>0.11799999999999999</v>
      </c>
      <c r="O28" s="125">
        <v>7.4</v>
      </c>
    </row>
    <row r="29" spans="1:15" x14ac:dyDescent="0.2">
      <c r="A29" s="72"/>
      <c r="C29" t="s">
        <v>26</v>
      </c>
      <c r="D29" s="77">
        <v>0.63100000000000001</v>
      </c>
      <c r="E29" s="77">
        <v>0.14299999999999999</v>
      </c>
      <c r="F29" s="77">
        <v>0.22600000000000001</v>
      </c>
      <c r="G29" s="78">
        <v>7.3</v>
      </c>
      <c r="I29" s="117"/>
      <c r="J29" s="121"/>
      <c r="K29" s="122" t="s">
        <v>99</v>
      </c>
      <c r="L29" s="123">
        <v>0.14000000000000001</v>
      </c>
      <c r="M29" s="123">
        <v>5.3999999999999999E-2</v>
      </c>
      <c r="N29" s="123">
        <v>0.80600000000000005</v>
      </c>
      <c r="O29" s="131">
        <v>2.5</v>
      </c>
    </row>
    <row r="30" spans="1:15" x14ac:dyDescent="0.2">
      <c r="A30" s="72"/>
      <c r="B30" s="68">
        <v>42992</v>
      </c>
      <c r="C30" t="s">
        <v>254</v>
      </c>
      <c r="D30" s="77">
        <v>0.73499999999999999</v>
      </c>
      <c r="E30" s="77">
        <v>0.182</v>
      </c>
      <c r="F30" s="77">
        <v>8.3000000000000004E-2</v>
      </c>
      <c r="G30" s="78">
        <v>8.3000000000000007</v>
      </c>
      <c r="I30" s="117"/>
      <c r="J30" s="121">
        <v>42992</v>
      </c>
      <c r="K30" s="122" t="s">
        <v>39</v>
      </c>
      <c r="L30" s="123">
        <v>0.60199999999999998</v>
      </c>
      <c r="M30" s="123">
        <v>0.35599999999999998</v>
      </c>
      <c r="N30" s="123">
        <v>4.1000000000000002E-2</v>
      </c>
      <c r="O30" s="125">
        <v>7.8</v>
      </c>
    </row>
    <row r="31" spans="1:15" x14ac:dyDescent="0.2">
      <c r="A31" s="72"/>
      <c r="C31" t="s">
        <v>104</v>
      </c>
      <c r="D31" s="77">
        <v>0.45700000000000002</v>
      </c>
      <c r="E31" s="77">
        <v>0.39</v>
      </c>
      <c r="F31" s="77">
        <v>0.153</v>
      </c>
      <c r="G31" s="78">
        <v>6.7</v>
      </c>
      <c r="I31" s="117"/>
      <c r="J31" s="121"/>
      <c r="K31" s="122" t="s">
        <v>136</v>
      </c>
      <c r="L31" s="123">
        <v>0.42199999999999999</v>
      </c>
      <c r="M31" s="123">
        <v>0.54100000000000004</v>
      </c>
      <c r="N31" s="123">
        <v>3.7999999999999999E-2</v>
      </c>
      <c r="O31" s="124">
        <v>7</v>
      </c>
    </row>
    <row r="32" spans="1:15" x14ac:dyDescent="0.2">
      <c r="A32" s="72"/>
      <c r="C32" t="s">
        <v>105</v>
      </c>
      <c r="D32" s="77">
        <v>0.27500000000000002</v>
      </c>
      <c r="E32" s="77">
        <v>0.26100000000000001</v>
      </c>
      <c r="F32" s="77">
        <v>0.46400000000000002</v>
      </c>
      <c r="G32" s="78">
        <v>4.5</v>
      </c>
      <c r="I32" s="117"/>
      <c r="J32" s="121"/>
      <c r="K32" s="122" t="s">
        <v>106</v>
      </c>
      <c r="L32" s="123">
        <v>0.40500000000000003</v>
      </c>
      <c r="M32" s="123">
        <v>0.108</v>
      </c>
      <c r="N32" s="123">
        <v>0.48599999999999999</v>
      </c>
      <c r="O32" s="124">
        <v>5.0999999999999996</v>
      </c>
    </row>
    <row r="33" spans="1:15" x14ac:dyDescent="0.2">
      <c r="A33" s="72"/>
      <c r="B33" s="68">
        <v>42993</v>
      </c>
      <c r="C33" t="s">
        <v>100</v>
      </c>
      <c r="D33" s="77">
        <v>0.34799999999999998</v>
      </c>
      <c r="E33" s="77">
        <v>0.251</v>
      </c>
      <c r="F33" s="77">
        <v>0.40100000000000002</v>
      </c>
      <c r="G33" s="78">
        <v>5.0999999999999996</v>
      </c>
      <c r="I33" s="117"/>
      <c r="J33" s="121">
        <v>42993</v>
      </c>
      <c r="K33" s="122" t="s">
        <v>161</v>
      </c>
      <c r="L33" s="123">
        <v>0.65600000000000003</v>
      </c>
      <c r="M33" s="123">
        <v>0.184</v>
      </c>
      <c r="N33" s="123">
        <v>0.16</v>
      </c>
      <c r="O33" s="125">
        <v>7.6</v>
      </c>
    </row>
    <row r="34" spans="1:15" x14ac:dyDescent="0.2">
      <c r="A34" s="72"/>
      <c r="C34" t="s">
        <v>239</v>
      </c>
      <c r="D34" s="77">
        <v>0.34799999999999998</v>
      </c>
      <c r="E34" s="77">
        <v>0.23</v>
      </c>
      <c r="F34" s="77">
        <v>0.42199999999999999</v>
      </c>
      <c r="G34" s="78">
        <v>5</v>
      </c>
      <c r="I34" s="117"/>
      <c r="J34" s="121"/>
      <c r="K34" s="122" t="s">
        <v>271</v>
      </c>
      <c r="L34" s="123">
        <v>0.16500000000000001</v>
      </c>
      <c r="M34" s="123">
        <v>0.38800000000000001</v>
      </c>
      <c r="N34" s="123">
        <v>0.44600000000000001</v>
      </c>
      <c r="O34" s="124">
        <v>4</v>
      </c>
    </row>
    <row r="35" spans="1:15" x14ac:dyDescent="0.2">
      <c r="A35" s="72"/>
      <c r="C35" t="s">
        <v>255</v>
      </c>
      <c r="D35" s="77">
        <v>0.253</v>
      </c>
      <c r="E35" s="77">
        <v>0.26500000000000001</v>
      </c>
      <c r="F35" s="77">
        <v>0.48199999999999998</v>
      </c>
      <c r="G35" s="78">
        <v>4.3</v>
      </c>
      <c r="I35" s="117"/>
      <c r="J35" s="121"/>
      <c r="K35" s="122" t="s">
        <v>70</v>
      </c>
      <c r="L35" s="123">
        <v>4.9000000000000002E-2</v>
      </c>
      <c r="M35" s="123">
        <v>0.23300000000000001</v>
      </c>
      <c r="N35" s="123">
        <v>0.71799999999999997</v>
      </c>
      <c r="O35" s="131">
        <v>2.4</v>
      </c>
    </row>
    <row r="36" spans="1:15" ht="14.25" customHeight="1" x14ac:dyDescent="0.2">
      <c r="A36" s="72" t="s">
        <v>256</v>
      </c>
      <c r="B36" s="70" t="s">
        <v>245</v>
      </c>
      <c r="C36" s="70" t="s">
        <v>246</v>
      </c>
      <c r="D36" s="76" t="s">
        <v>247</v>
      </c>
      <c r="E36" s="76"/>
      <c r="F36" s="76"/>
      <c r="G36" s="76"/>
      <c r="H36" s="70"/>
      <c r="I36" s="117" t="s">
        <v>256</v>
      </c>
      <c r="J36" s="118" t="s">
        <v>245</v>
      </c>
      <c r="K36" s="118" t="s">
        <v>246</v>
      </c>
      <c r="L36" s="119" t="s">
        <v>247</v>
      </c>
      <c r="M36" s="119"/>
      <c r="N36" s="119"/>
      <c r="O36" s="118" t="s">
        <v>11</v>
      </c>
    </row>
    <row r="37" spans="1:15" ht="25.5" x14ac:dyDescent="0.2">
      <c r="A37" s="72"/>
      <c r="B37" s="70"/>
      <c r="C37" s="70"/>
      <c r="D37" s="76" t="s">
        <v>5</v>
      </c>
      <c r="E37" s="76" t="s">
        <v>248</v>
      </c>
      <c r="F37" s="76" t="s">
        <v>7</v>
      </c>
      <c r="G37" s="76" t="s">
        <v>11</v>
      </c>
      <c r="H37" s="70"/>
      <c r="I37" s="117"/>
      <c r="J37" s="118"/>
      <c r="K37" s="118"/>
      <c r="L37" s="120" t="s">
        <v>5</v>
      </c>
      <c r="M37" s="120" t="s">
        <v>248</v>
      </c>
      <c r="N37" s="120" t="s">
        <v>7</v>
      </c>
      <c r="O37" s="118"/>
    </row>
    <row r="38" spans="1:15" s="70" customFormat="1" x14ac:dyDescent="0.2">
      <c r="A38" s="72"/>
      <c r="B38" s="68">
        <v>42996</v>
      </c>
      <c r="C38" t="s">
        <v>257</v>
      </c>
      <c r="D38" s="77">
        <v>0.65300000000000002</v>
      </c>
      <c r="E38" s="77">
        <v>0.26500000000000001</v>
      </c>
      <c r="F38" s="77">
        <v>8.2000000000000003E-2</v>
      </c>
      <c r="G38" s="78">
        <v>7.9</v>
      </c>
      <c r="H38"/>
      <c r="I38" s="117"/>
      <c r="J38" s="121">
        <v>42996</v>
      </c>
      <c r="K38" s="122" t="s">
        <v>43</v>
      </c>
      <c r="L38" s="123">
        <v>0.40100000000000002</v>
      </c>
      <c r="M38" s="123">
        <v>0.44900000000000001</v>
      </c>
      <c r="N38" s="123">
        <v>0.151</v>
      </c>
      <c r="O38" s="124">
        <v>6.4</v>
      </c>
    </row>
    <row r="39" spans="1:15" s="70" customFormat="1" x14ac:dyDescent="0.2">
      <c r="A39" s="72"/>
      <c r="B39"/>
      <c r="C39" t="s">
        <v>24</v>
      </c>
      <c r="D39" s="77">
        <v>0.38600000000000001</v>
      </c>
      <c r="E39" s="77">
        <v>0.40100000000000002</v>
      </c>
      <c r="F39" s="77">
        <v>0.21299999999999999</v>
      </c>
      <c r="G39" s="78">
        <v>6.1</v>
      </c>
      <c r="H39"/>
      <c r="I39" s="117"/>
      <c r="J39" s="121"/>
      <c r="K39" s="122" t="s">
        <v>49</v>
      </c>
      <c r="L39" s="123">
        <v>0.25700000000000001</v>
      </c>
      <c r="M39" s="123">
        <v>0.434</v>
      </c>
      <c r="N39" s="123">
        <v>0.309</v>
      </c>
      <c r="O39" s="124">
        <v>5</v>
      </c>
    </row>
    <row r="40" spans="1:15" x14ac:dyDescent="0.2">
      <c r="A40" s="72"/>
      <c r="C40" t="s">
        <v>121</v>
      </c>
      <c r="D40" s="77">
        <v>0.20899999999999999</v>
      </c>
      <c r="E40" s="77">
        <v>0.25600000000000001</v>
      </c>
      <c r="F40" s="77">
        <v>0.53500000000000003</v>
      </c>
      <c r="G40" s="78">
        <v>3.9</v>
      </c>
      <c r="I40" s="117"/>
      <c r="J40" s="121"/>
      <c r="K40" s="122" t="s">
        <v>230</v>
      </c>
      <c r="L40" s="123">
        <v>0.61399999999999999</v>
      </c>
      <c r="M40" s="123">
        <v>0.16900000000000001</v>
      </c>
      <c r="N40" s="123">
        <v>0.217</v>
      </c>
      <c r="O40" s="125">
        <v>7.2</v>
      </c>
    </row>
    <row r="41" spans="1:15" x14ac:dyDescent="0.2">
      <c r="A41" s="72"/>
      <c r="B41" s="68">
        <v>42997</v>
      </c>
      <c r="C41" t="s">
        <v>15</v>
      </c>
      <c r="D41" s="77">
        <v>0.56899999999999995</v>
      </c>
      <c r="E41" s="77">
        <v>0.3</v>
      </c>
      <c r="F41" s="77">
        <v>0.13100000000000001</v>
      </c>
      <c r="G41" s="78">
        <v>7.3</v>
      </c>
      <c r="I41" s="117"/>
      <c r="J41" s="121">
        <v>42997</v>
      </c>
      <c r="K41" s="122" t="s">
        <v>53</v>
      </c>
      <c r="L41" s="123">
        <v>0.33300000000000002</v>
      </c>
      <c r="M41" s="123">
        <v>0.44600000000000001</v>
      </c>
      <c r="N41" s="123">
        <v>0.221</v>
      </c>
      <c r="O41" s="124">
        <v>5.8</v>
      </c>
    </row>
    <row r="42" spans="1:15" x14ac:dyDescent="0.2">
      <c r="A42" s="72"/>
      <c r="C42" t="s">
        <v>258</v>
      </c>
      <c r="D42" s="77">
        <v>0.64700000000000002</v>
      </c>
      <c r="E42" s="77">
        <v>0.25700000000000001</v>
      </c>
      <c r="F42" s="77">
        <v>9.7000000000000003E-2</v>
      </c>
      <c r="G42" s="78">
        <v>7.8</v>
      </c>
      <c r="I42" s="117"/>
      <c r="J42" s="121"/>
      <c r="K42" s="122" t="s">
        <v>272</v>
      </c>
      <c r="L42" s="123">
        <v>0.27900000000000003</v>
      </c>
      <c r="M42" s="123">
        <v>0.51600000000000001</v>
      </c>
      <c r="N42" s="123">
        <v>0.20499999999999999</v>
      </c>
      <c r="O42" s="124">
        <v>5.6</v>
      </c>
    </row>
    <row r="43" spans="1:15" x14ac:dyDescent="0.2">
      <c r="A43" s="72"/>
      <c r="C43" t="s">
        <v>259</v>
      </c>
      <c r="D43" s="77">
        <v>0.93600000000000005</v>
      </c>
      <c r="E43" s="77">
        <v>0.03</v>
      </c>
      <c r="F43" s="77">
        <v>3.4000000000000002E-2</v>
      </c>
      <c r="G43" s="78">
        <v>9.5</v>
      </c>
      <c r="I43" s="117"/>
      <c r="J43" s="121"/>
      <c r="K43" s="122" t="s">
        <v>273</v>
      </c>
      <c r="L43" s="123">
        <v>0.64900000000000002</v>
      </c>
      <c r="M43" s="123">
        <v>0.186</v>
      </c>
      <c r="N43" s="123">
        <v>0.16500000000000001</v>
      </c>
      <c r="O43" s="125">
        <v>7.6</v>
      </c>
    </row>
    <row r="44" spans="1:15" x14ac:dyDescent="0.2">
      <c r="A44" s="72"/>
      <c r="B44" s="68">
        <v>42998</v>
      </c>
      <c r="C44" t="s">
        <v>29</v>
      </c>
      <c r="D44" s="77">
        <v>0.70699999999999996</v>
      </c>
      <c r="E44" s="77">
        <v>0.249</v>
      </c>
      <c r="F44" s="77">
        <v>4.3999999999999997E-2</v>
      </c>
      <c r="G44" s="78">
        <v>8.4</v>
      </c>
      <c r="I44" s="117"/>
      <c r="J44" s="121">
        <v>42998</v>
      </c>
      <c r="K44" s="122" t="s">
        <v>100</v>
      </c>
      <c r="L44" s="123">
        <v>0.57899999999999996</v>
      </c>
      <c r="M44" s="123">
        <v>0.28299999999999997</v>
      </c>
      <c r="N44" s="123">
        <v>0.13800000000000001</v>
      </c>
      <c r="O44" s="125">
        <v>7.3</v>
      </c>
    </row>
    <row r="45" spans="1:15" x14ac:dyDescent="0.2">
      <c r="A45" s="72"/>
      <c r="C45" t="s">
        <v>260</v>
      </c>
      <c r="D45" s="77">
        <v>0.59499999999999997</v>
      </c>
      <c r="E45" s="77">
        <v>0.24199999999999999</v>
      </c>
      <c r="F45" s="77">
        <v>0.16300000000000001</v>
      </c>
      <c r="G45" s="78">
        <v>7.3</v>
      </c>
      <c r="I45" s="117"/>
      <c r="J45" s="121"/>
      <c r="K45" s="122" t="s">
        <v>274</v>
      </c>
      <c r="L45" s="123">
        <v>0.34799999999999998</v>
      </c>
      <c r="M45" s="123">
        <v>0.186</v>
      </c>
      <c r="N45" s="123">
        <v>0.46500000000000002</v>
      </c>
      <c r="O45" s="124">
        <v>4.9000000000000004</v>
      </c>
    </row>
    <row r="46" spans="1:15" x14ac:dyDescent="0.2">
      <c r="A46" s="72"/>
      <c r="C46" t="s">
        <v>63</v>
      </c>
      <c r="D46" s="77">
        <v>0.59799999999999998</v>
      </c>
      <c r="E46" s="77">
        <v>0.115</v>
      </c>
      <c r="F46" s="77">
        <v>0.28699999999999998</v>
      </c>
      <c r="G46" s="78">
        <v>6.8</v>
      </c>
      <c r="I46" s="117"/>
      <c r="J46" s="121"/>
      <c r="K46" s="122" t="s">
        <v>37</v>
      </c>
      <c r="L46" s="123">
        <v>0.13700000000000001</v>
      </c>
      <c r="M46" s="123">
        <v>0.183</v>
      </c>
      <c r="N46" s="123">
        <v>0.67900000000000005</v>
      </c>
      <c r="O46" s="131">
        <v>3</v>
      </c>
    </row>
    <row r="47" spans="1:15" x14ac:dyDescent="0.2">
      <c r="A47" s="72"/>
      <c r="B47" s="68">
        <v>42999</v>
      </c>
      <c r="C47" t="s">
        <v>111</v>
      </c>
      <c r="D47" s="77">
        <v>0.628</v>
      </c>
      <c r="E47" s="77">
        <v>0.221</v>
      </c>
      <c r="F47" s="77">
        <v>0.151</v>
      </c>
      <c r="G47" s="78">
        <v>7.5</v>
      </c>
      <c r="I47" s="117"/>
      <c r="J47" s="121">
        <v>42999</v>
      </c>
      <c r="K47" s="122" t="s">
        <v>138</v>
      </c>
      <c r="L47" s="123">
        <v>0.61199999999999999</v>
      </c>
      <c r="M47" s="123">
        <v>0.31900000000000001</v>
      </c>
      <c r="N47" s="123">
        <v>6.9000000000000006E-2</v>
      </c>
      <c r="O47" s="125">
        <v>7.8</v>
      </c>
    </row>
    <row r="48" spans="1:15" x14ac:dyDescent="0.2">
      <c r="A48" s="72"/>
      <c r="C48" t="s">
        <v>67</v>
      </c>
      <c r="D48" s="77">
        <v>0.48899999999999999</v>
      </c>
      <c r="E48" s="77">
        <v>0.38300000000000001</v>
      </c>
      <c r="F48" s="77">
        <v>0.128</v>
      </c>
      <c r="G48" s="78">
        <v>6.9</v>
      </c>
      <c r="I48" s="117"/>
      <c r="J48" s="121"/>
      <c r="K48" s="122" t="s">
        <v>24</v>
      </c>
      <c r="L48" s="123">
        <v>0.29799999999999999</v>
      </c>
      <c r="M48" s="123">
        <v>0.65300000000000002</v>
      </c>
      <c r="N48" s="123">
        <v>0.05</v>
      </c>
      <c r="O48" s="124">
        <v>6.3</v>
      </c>
    </row>
    <row r="49" spans="1:15" x14ac:dyDescent="0.2">
      <c r="A49" s="72"/>
      <c r="C49" t="s">
        <v>69</v>
      </c>
      <c r="D49" s="77">
        <v>0.24099999999999999</v>
      </c>
      <c r="E49" s="77">
        <v>0.12</v>
      </c>
      <c r="F49" s="77">
        <v>0.63900000000000001</v>
      </c>
      <c r="G49" s="78">
        <v>3.6</v>
      </c>
      <c r="I49" s="117"/>
      <c r="J49" s="121"/>
      <c r="K49" s="122" t="s">
        <v>131</v>
      </c>
      <c r="L49" s="123">
        <v>0.39800000000000002</v>
      </c>
      <c r="M49" s="123">
        <v>0.187</v>
      </c>
      <c r="N49" s="123">
        <v>0.41599999999999998</v>
      </c>
      <c r="O49" s="124">
        <v>5.3</v>
      </c>
    </row>
    <row r="50" spans="1:15" x14ac:dyDescent="0.2">
      <c r="A50" s="72"/>
      <c r="B50" s="68">
        <v>43000</v>
      </c>
      <c r="C50" t="s">
        <v>36</v>
      </c>
      <c r="D50" s="77">
        <v>0.61899999999999999</v>
      </c>
      <c r="E50" s="77">
        <v>0.27700000000000002</v>
      </c>
      <c r="F50" s="77">
        <v>0.104</v>
      </c>
      <c r="G50" s="78">
        <v>7.7</v>
      </c>
      <c r="I50" s="117"/>
      <c r="J50" s="121">
        <v>43000</v>
      </c>
      <c r="K50" s="122" t="s">
        <v>190</v>
      </c>
      <c r="L50" s="123">
        <v>0.70899999999999996</v>
      </c>
      <c r="M50" s="123">
        <v>0.223</v>
      </c>
      <c r="N50" s="123">
        <v>6.7000000000000004E-2</v>
      </c>
      <c r="O50" s="125">
        <v>8.3000000000000007</v>
      </c>
    </row>
    <row r="51" spans="1:15" x14ac:dyDescent="0.2">
      <c r="A51" s="72"/>
      <c r="C51" t="s">
        <v>261</v>
      </c>
      <c r="D51" s="77">
        <v>0.47199999999999998</v>
      </c>
      <c r="E51" s="77">
        <v>0.27900000000000003</v>
      </c>
      <c r="F51" s="77">
        <v>0.249</v>
      </c>
      <c r="G51" s="78">
        <v>6.4</v>
      </c>
      <c r="I51" s="117"/>
      <c r="J51" s="121"/>
      <c r="K51" s="122" t="s">
        <v>114</v>
      </c>
      <c r="L51" s="123">
        <v>0.27300000000000002</v>
      </c>
      <c r="M51" s="123">
        <v>0.46400000000000002</v>
      </c>
      <c r="N51" s="123">
        <v>0.26300000000000001</v>
      </c>
      <c r="O51" s="124">
        <v>5.3</v>
      </c>
    </row>
    <row r="52" spans="1:15" x14ac:dyDescent="0.2">
      <c r="A52" s="72"/>
      <c r="C52" t="s">
        <v>262</v>
      </c>
      <c r="D52" s="77">
        <v>0.60899999999999999</v>
      </c>
      <c r="E52" s="77">
        <v>0.152</v>
      </c>
      <c r="F52" s="77">
        <v>0.23899999999999999</v>
      </c>
      <c r="G52" s="78">
        <v>7.1</v>
      </c>
      <c r="I52" s="117"/>
      <c r="J52" s="121"/>
      <c r="K52" s="122" t="s">
        <v>140</v>
      </c>
      <c r="L52" s="123">
        <v>0.31</v>
      </c>
      <c r="M52" s="123">
        <v>0.24099999999999999</v>
      </c>
      <c r="N52" s="123">
        <v>0.44800000000000001</v>
      </c>
      <c r="O52" s="124">
        <v>4.8</v>
      </c>
    </row>
    <row r="53" spans="1:15" ht="14.25" customHeight="1" x14ac:dyDescent="0.2">
      <c r="A53" s="72" t="s">
        <v>263</v>
      </c>
      <c r="B53" s="70" t="s">
        <v>245</v>
      </c>
      <c r="C53" s="70" t="s">
        <v>246</v>
      </c>
      <c r="D53" s="76" t="s">
        <v>247</v>
      </c>
      <c r="E53" s="76"/>
      <c r="F53" s="76"/>
      <c r="G53" s="76"/>
      <c r="H53" s="70"/>
      <c r="I53" s="117" t="s">
        <v>263</v>
      </c>
      <c r="J53" s="118" t="s">
        <v>245</v>
      </c>
      <c r="K53" s="118" t="s">
        <v>246</v>
      </c>
      <c r="L53" s="119" t="s">
        <v>247</v>
      </c>
      <c r="M53" s="119"/>
      <c r="N53" s="119"/>
      <c r="O53" s="118" t="s">
        <v>11</v>
      </c>
    </row>
    <row r="54" spans="1:15" ht="25.5" x14ac:dyDescent="0.2">
      <c r="A54" s="72"/>
      <c r="B54" s="70"/>
      <c r="C54" s="70"/>
      <c r="D54" s="76" t="s">
        <v>5</v>
      </c>
      <c r="E54" s="76" t="s">
        <v>248</v>
      </c>
      <c r="F54" s="76" t="s">
        <v>7</v>
      </c>
      <c r="G54" s="76" t="s">
        <v>11</v>
      </c>
      <c r="H54" s="70"/>
      <c r="I54" s="117"/>
      <c r="J54" s="118"/>
      <c r="K54" s="118"/>
      <c r="L54" s="120" t="s">
        <v>5</v>
      </c>
      <c r="M54" s="120" t="s">
        <v>248</v>
      </c>
      <c r="N54" s="120" t="s">
        <v>7</v>
      </c>
      <c r="O54" s="118"/>
    </row>
    <row r="55" spans="1:15" x14ac:dyDescent="0.2">
      <c r="A55" s="72"/>
      <c r="B55" s="68">
        <v>43003</v>
      </c>
      <c r="C55" t="s">
        <v>30</v>
      </c>
      <c r="D55" s="77">
        <v>0.53600000000000003</v>
      </c>
      <c r="E55" s="77">
        <v>0.245</v>
      </c>
      <c r="F55" s="77">
        <v>0.219</v>
      </c>
      <c r="G55" s="78">
        <v>6.8</v>
      </c>
      <c r="I55" s="117"/>
      <c r="J55" s="121">
        <v>43003</v>
      </c>
      <c r="K55" s="122" t="s">
        <v>77</v>
      </c>
      <c r="L55" s="123">
        <v>0.20799999999999999</v>
      </c>
      <c r="M55" s="123">
        <v>0.33600000000000002</v>
      </c>
      <c r="N55" s="123">
        <v>0.45700000000000002</v>
      </c>
      <c r="O55" s="124">
        <v>4.2</v>
      </c>
    </row>
    <row r="56" spans="1:15" s="70" customFormat="1" x14ac:dyDescent="0.2">
      <c r="A56" s="72"/>
      <c r="B56"/>
      <c r="C56" t="s">
        <v>264</v>
      </c>
      <c r="D56" s="77">
        <v>0.46</v>
      </c>
      <c r="E56" s="77">
        <v>0.36099999999999999</v>
      </c>
      <c r="F56" s="77">
        <v>0.17899999999999999</v>
      </c>
      <c r="G56" s="78">
        <v>6.6</v>
      </c>
      <c r="H56"/>
      <c r="I56" s="117"/>
      <c r="J56" s="121"/>
      <c r="K56" s="122" t="s">
        <v>275</v>
      </c>
      <c r="L56" s="123">
        <v>0.40699999999999997</v>
      </c>
      <c r="M56" s="123">
        <v>0.39100000000000001</v>
      </c>
      <c r="N56" s="123">
        <v>0.20200000000000001</v>
      </c>
      <c r="O56" s="124">
        <v>6.2</v>
      </c>
    </row>
    <row r="57" spans="1:15" s="70" customFormat="1" x14ac:dyDescent="0.2">
      <c r="A57" s="72"/>
      <c r="B57"/>
      <c r="C57" t="s">
        <v>81</v>
      </c>
      <c r="D57" s="77">
        <v>0.53500000000000003</v>
      </c>
      <c r="E57" s="77">
        <v>8.4000000000000005E-2</v>
      </c>
      <c r="F57" s="77">
        <v>0.38100000000000001</v>
      </c>
      <c r="G57" s="78">
        <v>6.2</v>
      </c>
      <c r="H57"/>
      <c r="I57" s="117"/>
      <c r="J57" s="121"/>
      <c r="K57" s="122" t="s">
        <v>276</v>
      </c>
      <c r="L57" s="123">
        <v>0.59899999999999998</v>
      </c>
      <c r="M57" s="123">
        <v>0.29399999999999998</v>
      </c>
      <c r="N57" s="123">
        <v>0.107</v>
      </c>
      <c r="O57" s="125">
        <v>7.6</v>
      </c>
    </row>
    <row r="58" spans="1:15" x14ac:dyDescent="0.2">
      <c r="A58" s="72"/>
      <c r="B58" s="68">
        <v>43004</v>
      </c>
      <c r="C58" t="s">
        <v>54</v>
      </c>
      <c r="D58" s="77">
        <v>0.62</v>
      </c>
      <c r="E58" s="77">
        <v>0.27300000000000002</v>
      </c>
      <c r="F58" s="77">
        <v>0.107</v>
      </c>
      <c r="G58" s="78">
        <v>7.7</v>
      </c>
      <c r="I58" s="117"/>
      <c r="J58" s="121">
        <v>43004</v>
      </c>
      <c r="K58" s="122" t="s">
        <v>203</v>
      </c>
      <c r="L58" s="123">
        <v>0.32800000000000001</v>
      </c>
      <c r="M58" s="123">
        <v>0.43</v>
      </c>
      <c r="N58" s="123">
        <v>0.24199999999999999</v>
      </c>
      <c r="O58" s="124">
        <v>5.7</v>
      </c>
    </row>
    <row r="59" spans="1:15" x14ac:dyDescent="0.2">
      <c r="A59" s="72"/>
      <c r="C59" t="s">
        <v>24</v>
      </c>
      <c r="D59" s="77">
        <v>0.45900000000000002</v>
      </c>
      <c r="E59" s="77">
        <v>0.38200000000000001</v>
      </c>
      <c r="F59" s="77">
        <v>0.159</v>
      </c>
      <c r="G59" s="78">
        <v>6.7</v>
      </c>
      <c r="I59" s="117"/>
      <c r="J59" s="121"/>
      <c r="K59" s="122" t="s">
        <v>277</v>
      </c>
      <c r="L59" s="123">
        <v>0.55000000000000004</v>
      </c>
      <c r="M59" s="123">
        <v>0.36699999999999999</v>
      </c>
      <c r="N59" s="123">
        <v>8.3000000000000004E-2</v>
      </c>
      <c r="O59" s="125">
        <v>7.4</v>
      </c>
    </row>
    <row r="60" spans="1:15" x14ac:dyDescent="0.2">
      <c r="A60" s="72"/>
      <c r="C60" t="s">
        <v>94</v>
      </c>
      <c r="D60" s="77">
        <v>0.60199999999999998</v>
      </c>
      <c r="E60" s="77">
        <v>0.20499999999999999</v>
      </c>
      <c r="F60" s="77">
        <v>0.193</v>
      </c>
      <c r="G60" s="78">
        <v>7.2</v>
      </c>
      <c r="I60" s="117"/>
      <c r="J60" s="121"/>
      <c r="K60" s="122" t="s">
        <v>64</v>
      </c>
      <c r="L60" s="123">
        <v>0.24099999999999999</v>
      </c>
      <c r="M60" s="123">
        <v>0.41399999999999998</v>
      </c>
      <c r="N60" s="123">
        <v>0.34499999999999997</v>
      </c>
      <c r="O60" s="124">
        <v>4.8</v>
      </c>
    </row>
    <row r="61" spans="1:15" x14ac:dyDescent="0.2">
      <c r="A61" s="72"/>
      <c r="B61" s="68">
        <v>43005</v>
      </c>
      <c r="C61" t="s">
        <v>20</v>
      </c>
      <c r="D61" s="77">
        <v>0.55300000000000005</v>
      </c>
      <c r="E61" s="77">
        <v>0.219</v>
      </c>
      <c r="F61" s="77">
        <v>0.22800000000000001</v>
      </c>
      <c r="G61" s="78">
        <v>6.9</v>
      </c>
      <c r="I61" s="117"/>
      <c r="J61" s="121">
        <v>43005</v>
      </c>
      <c r="K61" s="122" t="s">
        <v>90</v>
      </c>
      <c r="L61" s="123">
        <v>0.53600000000000003</v>
      </c>
      <c r="M61" s="123">
        <v>0.38800000000000001</v>
      </c>
      <c r="N61" s="123">
        <v>7.4999999999999997E-2</v>
      </c>
      <c r="O61" s="125">
        <v>7.4</v>
      </c>
    </row>
    <row r="62" spans="1:15" x14ac:dyDescent="0.2">
      <c r="A62" s="72"/>
      <c r="C62" t="s">
        <v>265</v>
      </c>
      <c r="D62" s="77">
        <v>0.63100000000000001</v>
      </c>
      <c r="E62" s="77">
        <v>0.30499999999999999</v>
      </c>
      <c r="F62" s="77">
        <v>6.4000000000000001E-2</v>
      </c>
      <c r="G62" s="78">
        <v>7.9</v>
      </c>
      <c r="I62" s="117"/>
      <c r="J62" s="121"/>
      <c r="K62" s="122" t="s">
        <v>31</v>
      </c>
      <c r="L62" s="123">
        <v>0.16500000000000001</v>
      </c>
      <c r="M62" s="123">
        <v>0.53700000000000003</v>
      </c>
      <c r="N62" s="123">
        <v>0.29799999999999999</v>
      </c>
      <c r="O62" s="124">
        <v>4.5999999999999996</v>
      </c>
    </row>
    <row r="63" spans="1:15" x14ac:dyDescent="0.2">
      <c r="A63" s="72"/>
      <c r="C63" t="s">
        <v>92</v>
      </c>
      <c r="D63" s="77">
        <v>0.69599999999999995</v>
      </c>
      <c r="E63" s="77">
        <v>0.159</v>
      </c>
      <c r="F63" s="77">
        <v>0.14499999999999999</v>
      </c>
      <c r="G63" s="78">
        <v>7.9</v>
      </c>
      <c r="I63" s="117"/>
      <c r="J63" s="121"/>
      <c r="K63" s="122" t="s">
        <v>34</v>
      </c>
      <c r="L63" s="123">
        <v>0.46400000000000002</v>
      </c>
      <c r="M63" s="123">
        <v>0.214</v>
      </c>
      <c r="N63" s="123">
        <v>0.32100000000000001</v>
      </c>
      <c r="O63" s="124">
        <v>6</v>
      </c>
    </row>
    <row r="64" spans="1:15" x14ac:dyDescent="0.2">
      <c r="A64" s="72"/>
      <c r="B64" s="68">
        <v>43006</v>
      </c>
      <c r="C64" t="s">
        <v>39</v>
      </c>
      <c r="D64" s="77">
        <v>0.36599999999999999</v>
      </c>
      <c r="E64" s="77">
        <v>0.24</v>
      </c>
      <c r="F64" s="77">
        <v>0.39400000000000002</v>
      </c>
      <c r="G64" s="78">
        <v>5.3</v>
      </c>
      <c r="I64" s="117"/>
      <c r="J64" s="121">
        <v>43006</v>
      </c>
      <c r="K64" s="122" t="s">
        <v>14</v>
      </c>
      <c r="L64" s="123">
        <v>0.51500000000000001</v>
      </c>
      <c r="M64" s="123">
        <v>0.38200000000000001</v>
      </c>
      <c r="N64" s="123">
        <v>0.10299999999999999</v>
      </c>
      <c r="O64" s="125">
        <v>7.2</v>
      </c>
    </row>
    <row r="65" spans="1:15" x14ac:dyDescent="0.2">
      <c r="A65" s="72"/>
      <c r="C65" t="s">
        <v>113</v>
      </c>
      <c r="D65" s="77">
        <v>0.44700000000000001</v>
      </c>
      <c r="E65" s="77">
        <v>0.33</v>
      </c>
      <c r="F65" s="77">
        <v>0.223</v>
      </c>
      <c r="G65" s="78">
        <v>6.3</v>
      </c>
      <c r="I65" s="117"/>
      <c r="J65" s="121"/>
      <c r="K65" s="122" t="s">
        <v>278</v>
      </c>
      <c r="L65" s="123">
        <v>0.38200000000000001</v>
      </c>
      <c r="M65" s="123">
        <v>0.35299999999999998</v>
      </c>
      <c r="N65" s="123">
        <v>0.26500000000000001</v>
      </c>
      <c r="O65" s="124">
        <v>5.9</v>
      </c>
    </row>
    <row r="66" spans="1:15" x14ac:dyDescent="0.2">
      <c r="A66" s="72"/>
      <c r="C66" t="s">
        <v>52</v>
      </c>
      <c r="D66" s="77">
        <v>0.56499999999999995</v>
      </c>
      <c r="E66" s="77">
        <v>6.5000000000000002E-2</v>
      </c>
      <c r="F66" s="77">
        <v>0.371</v>
      </c>
      <c r="G66" s="78">
        <v>6.3</v>
      </c>
      <c r="I66" s="117"/>
      <c r="J66" s="121"/>
      <c r="K66" s="122" t="s">
        <v>235</v>
      </c>
      <c r="L66" s="123">
        <v>7.0000000000000007E-2</v>
      </c>
      <c r="M66" s="123">
        <v>0.107</v>
      </c>
      <c r="N66" s="123">
        <v>0.82199999999999995</v>
      </c>
      <c r="O66" s="131">
        <v>2.1</v>
      </c>
    </row>
    <row r="67" spans="1:15" x14ac:dyDescent="0.2">
      <c r="A67" s="72"/>
      <c r="B67" s="68">
        <v>43007</v>
      </c>
      <c r="C67" t="s">
        <v>266</v>
      </c>
      <c r="D67" s="77">
        <v>0.76900000000000002</v>
      </c>
      <c r="E67" s="77">
        <v>0.183</v>
      </c>
      <c r="F67" s="77">
        <v>4.8000000000000001E-2</v>
      </c>
      <c r="G67" s="78">
        <v>8.6999999999999993</v>
      </c>
      <c r="I67" s="117"/>
      <c r="J67" s="121">
        <v>43007</v>
      </c>
      <c r="K67" s="122" t="s">
        <v>59</v>
      </c>
      <c r="L67" s="123">
        <v>0.23699999999999999</v>
      </c>
      <c r="M67" s="123">
        <v>0.13100000000000001</v>
      </c>
      <c r="N67" s="123">
        <v>0.63200000000000001</v>
      </c>
      <c r="O67" s="124">
        <v>3.7</v>
      </c>
    </row>
    <row r="68" spans="1:15" x14ac:dyDescent="0.2">
      <c r="A68" s="72"/>
      <c r="C68" t="s">
        <v>251</v>
      </c>
      <c r="D68" s="77">
        <v>0.59099999999999997</v>
      </c>
      <c r="E68" s="77">
        <v>0.34399999999999997</v>
      </c>
      <c r="F68" s="77">
        <v>6.5000000000000002E-2</v>
      </c>
      <c r="G68" s="78">
        <v>7.7</v>
      </c>
      <c r="I68" s="117"/>
      <c r="J68" s="121"/>
      <c r="K68" s="122" t="s">
        <v>279</v>
      </c>
      <c r="L68" s="123">
        <v>0.59599999999999997</v>
      </c>
      <c r="M68" s="123">
        <v>0.23699999999999999</v>
      </c>
      <c r="N68" s="123">
        <v>0.16700000000000001</v>
      </c>
      <c r="O68" s="125">
        <v>7.3</v>
      </c>
    </row>
    <row r="69" spans="1:15" x14ac:dyDescent="0.2">
      <c r="A69" s="72"/>
      <c r="C69" t="s">
        <v>115</v>
      </c>
      <c r="D69" s="77">
        <v>0.625</v>
      </c>
      <c r="E69" s="77">
        <v>0.183</v>
      </c>
      <c r="F69" s="77">
        <v>0.192</v>
      </c>
      <c r="G69" s="78">
        <v>7.4</v>
      </c>
      <c r="I69" s="117"/>
      <c r="J69" s="121"/>
      <c r="K69" s="122" t="s">
        <v>129</v>
      </c>
      <c r="L69" s="123">
        <v>5.6000000000000001E-2</v>
      </c>
      <c r="M69" s="123">
        <v>0.29599999999999999</v>
      </c>
      <c r="N69" s="123">
        <v>0.64800000000000002</v>
      </c>
      <c r="O69" s="131">
        <v>2.7</v>
      </c>
    </row>
  </sheetData>
  <mergeCells count="48">
    <mergeCell ref="J55:J57"/>
    <mergeCell ref="J58:J60"/>
    <mergeCell ref="J61:J63"/>
    <mergeCell ref="J64:J66"/>
    <mergeCell ref="J67:J69"/>
    <mergeCell ref="I53:I69"/>
    <mergeCell ref="J53:J54"/>
    <mergeCell ref="K53:K54"/>
    <mergeCell ref="L53:N53"/>
    <mergeCell ref="O53:O54"/>
    <mergeCell ref="J38:J40"/>
    <mergeCell ref="J41:J43"/>
    <mergeCell ref="J44:J46"/>
    <mergeCell ref="J47:J49"/>
    <mergeCell ref="J50:J52"/>
    <mergeCell ref="I36:I52"/>
    <mergeCell ref="J36:J37"/>
    <mergeCell ref="K36:K37"/>
    <mergeCell ref="L36:N36"/>
    <mergeCell ref="O36:O37"/>
    <mergeCell ref="L19:N19"/>
    <mergeCell ref="O19:O20"/>
    <mergeCell ref="J21:J23"/>
    <mergeCell ref="J24:J26"/>
    <mergeCell ref="J10:J12"/>
    <mergeCell ref="J13:J15"/>
    <mergeCell ref="J16:J18"/>
    <mergeCell ref="I19:I35"/>
    <mergeCell ref="J19:J20"/>
    <mergeCell ref="K19:K20"/>
    <mergeCell ref="J27:J29"/>
    <mergeCell ref="J30:J32"/>
    <mergeCell ref="J33:J35"/>
    <mergeCell ref="I1:O1"/>
    <mergeCell ref="I2:I18"/>
    <mergeCell ref="J2:J3"/>
    <mergeCell ref="K2:K3"/>
    <mergeCell ref="L2:N2"/>
    <mergeCell ref="O2:O3"/>
    <mergeCell ref="J4:J6"/>
    <mergeCell ref="J7:J9"/>
    <mergeCell ref="A1:G1"/>
    <mergeCell ref="A2:A18"/>
    <mergeCell ref="A19:A35"/>
    <mergeCell ref="A36:A52"/>
    <mergeCell ref="A53:A69"/>
    <mergeCell ref="B13:B15"/>
    <mergeCell ref="D2:G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janeiro 2017</vt:lpstr>
      <vt:lpstr>Fevereiro 2017</vt:lpstr>
      <vt:lpstr>Março 2017</vt:lpstr>
      <vt:lpstr>Abril 2017</vt:lpstr>
      <vt:lpstr>Maio 2017</vt:lpstr>
      <vt:lpstr>Junho 2017</vt:lpstr>
      <vt:lpstr>Julho 2017</vt:lpstr>
      <vt:lpstr>Agosto 2017</vt:lpstr>
      <vt:lpstr>Setembro 2017</vt:lpstr>
      <vt:lpstr>Outubro 2017</vt:lpstr>
      <vt:lpstr>Novembro 2017</vt:lpstr>
      <vt:lpstr>Dezembro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 Pici</dc:creator>
  <cp:lastModifiedBy>RU Pici</cp:lastModifiedBy>
  <dcterms:created xsi:type="dcterms:W3CDTF">2019-02-18T17:48:27Z</dcterms:created>
  <dcterms:modified xsi:type="dcterms:W3CDTF">2019-02-18T17:53:04Z</dcterms:modified>
</cp:coreProperties>
</file>